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enenationalesa-my.sharepoint.com/personal/jean_lefebvre_scenenationale_fr/Documents/Administration générale/Téléphonie &amp; internet/Audit réseau et télécommunications 2020/DCE/"/>
    </mc:Choice>
  </mc:AlternateContent>
  <xr:revisionPtr revIDLastSave="108" documentId="8_{E3BD3AD8-D464-40CC-8A2C-EA3AE27A03BA}" xr6:coauthVersionLast="47" xr6:coauthVersionMax="47" xr10:uidLastSave="{FE6DBFAD-A76A-465E-8E2A-48E5399CD620}"/>
  <bookViews>
    <workbookView xWindow="-104" yWindow="-104" windowWidth="22326" windowHeight="11947" tabRatio="724" xr2:uid="{00000000-000D-0000-FFFF-FFFF00000000}"/>
  </bookViews>
  <sheets>
    <sheet name="Page de garde" sheetId="21" r:id="rId1"/>
    <sheet name="BPU de base" sheetId="33" r:id="rId2"/>
    <sheet name="DQE" sheetId="39" r:id="rId3"/>
  </sheets>
  <definedNames>
    <definedName name="_xlnm.Print_Titles" localSheetId="1">'BPU de base'!$1:$2</definedName>
    <definedName name="_xlnm.Print_Area" localSheetId="1">'BPU de base'!$A$1:$E$157</definedName>
    <definedName name="_xlnm.Print_Area" localSheetId="0">'Page de garde'!$A$1:$J$41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39" l="1"/>
  <c r="D31" i="39" s="1"/>
  <c r="E31" i="39"/>
  <c r="F31" i="39" s="1"/>
  <c r="C27" i="39"/>
  <c r="D27" i="39" s="1"/>
  <c r="E27" i="39"/>
  <c r="F27" i="39" s="1"/>
  <c r="C28" i="39"/>
  <c r="D28" i="39" s="1"/>
  <c r="E28" i="39"/>
  <c r="F28" i="39" s="1"/>
  <c r="C29" i="39"/>
  <c r="D29" i="39" s="1"/>
  <c r="E29" i="39"/>
  <c r="F29" i="39" s="1"/>
  <c r="C30" i="39"/>
  <c r="D30" i="39" s="1"/>
  <c r="E30" i="39"/>
  <c r="F30" i="39" s="1"/>
  <c r="E25" i="39"/>
  <c r="F25" i="39" s="1"/>
  <c r="E26" i="39"/>
  <c r="F26" i="39" s="1"/>
  <c r="C25" i="39"/>
  <c r="D25" i="39" s="1"/>
  <c r="C26" i="39"/>
  <c r="D26" i="39" s="1"/>
  <c r="C16" i="39" l="1"/>
  <c r="D16" i="39" s="1"/>
  <c r="E16" i="39"/>
  <c r="F16" i="39" s="1"/>
  <c r="C13" i="39"/>
  <c r="D13" i="39" s="1"/>
  <c r="E13" i="39"/>
  <c r="F13" i="39" s="1"/>
  <c r="C14" i="39"/>
  <c r="D14" i="39" s="1"/>
  <c r="E14" i="39"/>
  <c r="F14" i="39" s="1"/>
  <c r="C15" i="39"/>
  <c r="D15" i="39" s="1"/>
  <c r="E15" i="39"/>
  <c r="F15" i="39" s="1"/>
  <c r="C17" i="39"/>
  <c r="D17" i="39" s="1"/>
  <c r="E17" i="39"/>
  <c r="F17" i="39" s="1"/>
  <c r="C18" i="39"/>
  <c r="D18" i="39" s="1"/>
  <c r="E18" i="39"/>
  <c r="F18" i="39" s="1"/>
  <c r="C6" i="39" l="1"/>
  <c r="D6" i="39" s="1"/>
  <c r="E6" i="39"/>
  <c r="F6" i="39" s="1"/>
  <c r="C7" i="39"/>
  <c r="D7" i="39" s="1"/>
  <c r="E7" i="39"/>
  <c r="F7" i="39" s="1"/>
  <c r="C8" i="39"/>
  <c r="D8" i="39" s="1"/>
  <c r="E8" i="39"/>
  <c r="F8" i="39" s="1"/>
  <c r="C9" i="39"/>
  <c r="D9" i="39" s="1"/>
  <c r="E9" i="39"/>
  <c r="F9" i="39" s="1"/>
  <c r="C10" i="39"/>
  <c r="D10" i="39" s="1"/>
  <c r="E10" i="39"/>
  <c r="F10" i="39" s="1"/>
  <c r="C35" i="39" l="1"/>
  <c r="D35" i="39" s="1"/>
  <c r="E35" i="39"/>
  <c r="F35" i="39" s="1"/>
  <c r="C22" i="39"/>
  <c r="D22" i="39" s="1"/>
  <c r="C23" i="39"/>
  <c r="D23" i="39" s="1"/>
  <c r="C24" i="39"/>
  <c r="D24" i="39" s="1"/>
  <c r="E12" i="39"/>
  <c r="F12" i="39" s="1"/>
  <c r="C12" i="39"/>
  <c r="D12" i="39" s="1"/>
  <c r="E37" i="39"/>
  <c r="F37" i="39" s="1"/>
  <c r="C37" i="39"/>
  <c r="D37" i="39" s="1"/>
  <c r="E36" i="39"/>
  <c r="F36" i="39" s="1"/>
  <c r="C36" i="39"/>
  <c r="D36" i="39" s="1"/>
  <c r="E34" i="39"/>
  <c r="F34" i="39" s="1"/>
  <c r="C34" i="39"/>
  <c r="D34" i="39" s="1"/>
  <c r="E33" i="39"/>
  <c r="F33" i="39" s="1"/>
  <c r="E32" i="39"/>
  <c r="F32" i="39" s="1"/>
  <c r="E21" i="39"/>
  <c r="F21" i="39" s="1"/>
  <c r="C21" i="39"/>
  <c r="D21" i="39" s="1"/>
  <c r="E20" i="39"/>
  <c r="F20" i="39" s="1"/>
  <c r="C20" i="39"/>
  <c r="D20" i="39" s="1"/>
  <c r="C5" i="39" l="1"/>
  <c r="D5" i="39" s="1"/>
  <c r="E5" i="39"/>
  <c r="F5" i="39" s="1"/>
  <c r="C44" i="39" l="1"/>
  <c r="D44" i="39" s="1"/>
  <c r="E44" i="39"/>
  <c r="F44" i="39" s="1"/>
  <c r="C47" i="39" l="1"/>
  <c r="D47" i="39" s="1"/>
  <c r="E46" i="39" l="1"/>
  <c r="F46" i="39" s="1"/>
  <c r="C46" i="39"/>
  <c r="D46" i="39" s="1"/>
  <c r="C45" i="39" l="1"/>
  <c r="D45" i="39" s="1"/>
  <c r="E45" i="39"/>
  <c r="F45" i="39" s="1"/>
  <c r="C43" i="39" l="1"/>
  <c r="D43" i="39" s="1"/>
  <c r="E43" i="39"/>
  <c r="F43" i="39" s="1"/>
  <c r="E42" i="39" l="1"/>
  <c r="E41" i="39"/>
  <c r="C40" i="39"/>
  <c r="C41" i="39"/>
  <c r="C42" i="39"/>
  <c r="C39" i="39"/>
  <c r="F41" i="39" l="1"/>
  <c r="F42" i="39"/>
  <c r="D39" i="39"/>
  <c r="D40" i="39"/>
  <c r="D41" i="39"/>
  <c r="D42" i="39"/>
  <c r="F48" i="39" l="1"/>
  <c r="F49" i="39"/>
  <c r="F51" i="39" s="1"/>
  <c r="F50" i="39" s="1"/>
  <c r="F54" i="39" l="1"/>
  <c r="F56" i="39" s="1"/>
  <c r="F55" i="39" s="1"/>
</calcChain>
</file>

<file path=xl/sharedStrings.xml><?xml version="1.0" encoding="utf-8"?>
<sst xmlns="http://schemas.openxmlformats.org/spreadsheetml/2006/main" count="275" uniqueCount="145">
  <si>
    <t>Désignation</t>
  </si>
  <si>
    <t>Bordereau des Prix Unitaires contractuel</t>
  </si>
  <si>
    <t>Frais de mise en service</t>
  </si>
  <si>
    <t>Abonnement mensuel</t>
  </si>
  <si>
    <t>Lignes de facturation au format .csv  (ou équivalent)</t>
  </si>
  <si>
    <t>Services divers</t>
  </si>
  <si>
    <t>Espace client</t>
  </si>
  <si>
    <t>La  Garantie de Temps de Rétablissement</t>
  </si>
  <si>
    <t>Quantité</t>
  </si>
  <si>
    <t>TOTAL récurrent annuel en EUR HT</t>
  </si>
  <si>
    <t>TVA à 20%</t>
  </si>
  <si>
    <t>TOTAL récurrent annuelle en EUR TTC</t>
  </si>
  <si>
    <t>Quantité de lignes/Nbr</t>
  </si>
  <si>
    <t>Services associés</t>
  </si>
  <si>
    <t>Prix Total</t>
  </si>
  <si>
    <t>TOTAL frais de mise en service la première année et service à l'acte en EUR HT</t>
  </si>
  <si>
    <t xml:space="preserve">Prestation de mise en service avec un chef de projet </t>
  </si>
  <si>
    <t>Guichet unique "hot line" (24/24, 7/7)</t>
  </si>
  <si>
    <t>Assistance totale pour la migration</t>
  </si>
  <si>
    <t>Desserte interne 30m</t>
  </si>
  <si>
    <t>Desserte interne 100m</t>
  </si>
  <si>
    <t>A compléter éventuellement par le candidat</t>
  </si>
  <si>
    <t>Commentaires</t>
  </si>
  <si>
    <t>A compléter, si autres services et accès proposés</t>
  </si>
  <si>
    <t>A compléter, si autres GTR disponibles</t>
  </si>
  <si>
    <t>Description / commentaire</t>
  </si>
  <si>
    <t>Désignation commerciale</t>
  </si>
  <si>
    <t>A compléter, si autres services disponibles</t>
  </si>
  <si>
    <t>…</t>
  </si>
  <si>
    <t>Débit Max à préciser ?</t>
  </si>
  <si>
    <t>Ce bordereau de prix devra être dûment rempli et complété par l’opérateur où figurera  le prix pour chaque item décrit dans ce BPU. Les prix sont exprimés avec deux décimales.</t>
  </si>
  <si>
    <t>Prix en EUR HT</t>
  </si>
  <si>
    <r>
      <t>Prix Total</t>
    </r>
    <r>
      <rPr>
        <sz val="12"/>
        <color indexed="9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>annuel</t>
    </r>
  </si>
  <si>
    <t>Détail Quantitatif Estimatif non contractuel</t>
  </si>
  <si>
    <t>Récurrent mensuel</t>
  </si>
  <si>
    <t>Total sur la durée maximale de l'accord-cadre (4 ans)</t>
  </si>
  <si>
    <t>TOTAL sur la durée maximum de l'accord-cadre (4 ans) dont frais de mise en service en EUR HT</t>
  </si>
  <si>
    <t>TOTAL sur la durée maximum de l'accord-cadre (4 ans) dont frais de mise en service en EUR TTC</t>
  </si>
  <si>
    <t>Gestionnaire de facturation</t>
  </si>
  <si>
    <t>Interlocuteur privilégié</t>
  </si>
  <si>
    <t>Réversibilité en fin d'accord-cadre</t>
  </si>
  <si>
    <t>Filtrage URL</t>
  </si>
  <si>
    <t>SERVICES DE TELECOMMUNICATIONS</t>
  </si>
  <si>
    <t>Services de Communication hébergée</t>
  </si>
  <si>
    <t>Licence de communication hébergée pour un utilisateur</t>
  </si>
  <si>
    <t xml:space="preserve"> Poste téléphonique Profile 1 (achat)</t>
  </si>
  <si>
    <t xml:space="preserve"> Poste téléphonique Profile 1 (location mensuelle)</t>
  </si>
  <si>
    <t xml:space="preserve"> Poste téléphonique Profile 2 (achat)</t>
  </si>
  <si>
    <t xml:space="preserve"> Poste téléphonique Profile 2 (location mensuelle)</t>
  </si>
  <si>
    <t xml:space="preserve"> Poste téléphonique Profile 3 (achat)</t>
  </si>
  <si>
    <t xml:space="preserve"> Poste téléphonique Profile 3 (location mensuelle)</t>
  </si>
  <si>
    <t xml:space="preserve"> Poste téléphonique Profile 4 (achat)</t>
  </si>
  <si>
    <t xml:space="preserve"> Poste téléphonique Profile 4 (location mensuelle)</t>
  </si>
  <si>
    <t>n° SDA de communication hébergée</t>
  </si>
  <si>
    <t>Formation Gestionnaire (2 personnes)</t>
  </si>
  <si>
    <t>Support d'aide</t>
  </si>
  <si>
    <t>Service de communication hébergée</t>
  </si>
  <si>
    <t>Comunication vers fixe métropole (communication hébergée)</t>
  </si>
  <si>
    <t>Comunication vers GSM métropole (communication hébergée)</t>
  </si>
  <si>
    <t>LOT 1 : Communications hébergées, accès Internet et services associés.</t>
  </si>
  <si>
    <t>BPU - LOT 1 : Communications hébergées, accès Internet et services associés.</t>
  </si>
  <si>
    <t>Réseau d'interconnexion de sites de Niveau 3</t>
  </si>
  <si>
    <t>Désignation BPU</t>
  </si>
  <si>
    <t>Services et accès VPN (avec routeur, GTR 4H 5J/7)</t>
  </si>
  <si>
    <t>Accès VPN ADSL 20 Max</t>
  </si>
  <si>
    <t>Accès VPN ADSL 10 Max</t>
  </si>
  <si>
    <t>Accès VPN 4G</t>
  </si>
  <si>
    <t>Accès VPN VDSL Max</t>
  </si>
  <si>
    <t>Accès VPN FTTH Max</t>
  </si>
  <si>
    <t>Accès VPN symétrique 100Mbps FO</t>
  </si>
  <si>
    <t xml:space="preserve"> Accès VPN symétrique 80Mbps FO</t>
  </si>
  <si>
    <t>Accès VPN symétrique 50Mbps FO</t>
  </si>
  <si>
    <t>Accès VPN symétrique 30Mbps FO</t>
  </si>
  <si>
    <t>Accès VPN symétrique 20Mbps FO</t>
  </si>
  <si>
    <t>Accès VPN symétrique 10Mbps FO</t>
  </si>
  <si>
    <t>Accès VPN symétrique 8Mbps FO</t>
  </si>
  <si>
    <t>Accès VPN symétrique 8Mbps SDSL</t>
  </si>
  <si>
    <t>Accès VPN symétrique 6Mbps SDSL</t>
  </si>
  <si>
    <t>Accès VPN symétrique 4Mbps SDSL</t>
  </si>
  <si>
    <t>Accès VPN symétrique 2Mbps SDSL</t>
  </si>
  <si>
    <t>Accès VPN symétrique 1Mbps SDSL</t>
  </si>
  <si>
    <t>Accès VPN Secours 10Mbps</t>
  </si>
  <si>
    <t>Accès VPN Secours 4Mbps</t>
  </si>
  <si>
    <t>Accès VPN Secours 2Mbps</t>
  </si>
  <si>
    <t>Accès VPN secours ADSL</t>
  </si>
  <si>
    <t>Accès VPN secours VDSL</t>
  </si>
  <si>
    <t>Accès VPN secours FTTH</t>
  </si>
  <si>
    <t>Accès VPN secours 4G</t>
  </si>
  <si>
    <t>Accès Nomade VPN sécurisé  pour 1 utilisateur</t>
  </si>
  <si>
    <t>Prix mensuel en EUR HT</t>
  </si>
  <si>
    <t>GTR 4h 7J/7 24h/24 sur accès VPN symétrique (SDSL)</t>
  </si>
  <si>
    <t>GTR 4h 7J/7 24h/24 sur accès VPN symétrique (FO)</t>
  </si>
  <si>
    <t>GTR 4h 5J/7 - heures ouvrées sur accès VPN symétrique (SDSL)</t>
  </si>
  <si>
    <t>GTR 4h 5J/7 - heures ouvrées sur accès VPN symétrique (FO)</t>
  </si>
  <si>
    <t>GTR sur accès asymétrique</t>
  </si>
  <si>
    <t>Services réseau d'interconexion</t>
  </si>
  <si>
    <t>Accès en lecture SNMP sur accès VPN asymétrique</t>
  </si>
  <si>
    <t>Accès en lecture SNMP sur accès VPN symétrique</t>
  </si>
  <si>
    <t>Service de classes de services sur lien symétrique (Qos VoIP)</t>
  </si>
  <si>
    <t>Service de supervision proactive sur lien VPN symétrique</t>
  </si>
  <si>
    <t>Service de supervision proactive sur lien VPN asymétrique</t>
  </si>
  <si>
    <t>Augmentation de débit sur lien FO</t>
  </si>
  <si>
    <t>Baisse de débit sur lien FO</t>
  </si>
  <si>
    <t>Augmentation de débit sur lien SDSL</t>
  </si>
  <si>
    <t>Baisse de débit sur lien SDSL</t>
  </si>
  <si>
    <t>Service d'accès Internet en cœur de réseau</t>
  </si>
  <si>
    <t>Services et accès VPN (avec GTR 4H 5J/7)</t>
  </si>
  <si>
    <t>Accès Internet en cœur de réseau 1Gbps</t>
  </si>
  <si>
    <t>Accès Internet en cœur de réseau 500Mbps</t>
  </si>
  <si>
    <t>Accès Internet en cœur de réseau 200Mbps</t>
  </si>
  <si>
    <t>Accès Internet en cœur de réseau 100Mbps</t>
  </si>
  <si>
    <t>Accès Internet en cœur de réseau 1Gmax</t>
  </si>
  <si>
    <t>Accès Internet en cœur de réseau 500Mmax</t>
  </si>
  <si>
    <t>Accès Internet en cœur de réseau 200Mmax</t>
  </si>
  <si>
    <t>Accès Internet en cœur de réseau 100Mmax</t>
  </si>
  <si>
    <t>GTR 4h 7J/7 24h/24 sur accès Internet en cœur de réseau</t>
  </si>
  <si>
    <t>Services Internet en cœur de réseau</t>
  </si>
  <si>
    <t>Gestion de nom de domaine</t>
  </si>
  <si>
    <t>Antivirus</t>
  </si>
  <si>
    <t>Antispam</t>
  </si>
  <si>
    <t>Contrôle et sauvegarde des logs</t>
  </si>
  <si>
    <t>Service d'administration du pare-feu</t>
  </si>
  <si>
    <t>Service de supervision en ligne</t>
  </si>
  <si>
    <t>Accès VPN symétrique 100Mbps FO Siège EPCC</t>
  </si>
  <si>
    <t>Bilan annuel (voir GOV - 04)</t>
  </si>
  <si>
    <t>Accès VPN 5G</t>
  </si>
  <si>
    <t>Fair Use à préciser ?</t>
  </si>
  <si>
    <t>Relais SMTP 20 BAL</t>
  </si>
  <si>
    <t>Relais SMTP 50 BAL</t>
  </si>
  <si>
    <t>Relais SMTP 100 BAL</t>
  </si>
  <si>
    <t>Licence Softphone sur PC</t>
  </si>
  <si>
    <t>Licence Softphone sur Smartphone</t>
  </si>
  <si>
    <t>Casque filaire (achat)</t>
  </si>
  <si>
    <t>Casque Bluetooth PC et Smartphone (achat)</t>
  </si>
  <si>
    <t>Formation Utilisateur (8 personnes)</t>
  </si>
  <si>
    <t>Formation Opérateur d'accueil (2 personnes)</t>
  </si>
  <si>
    <t>Pare-feu en cœur de réseau (30 utilisateurs)</t>
  </si>
  <si>
    <t>Serveur vocale interactif (SVI)</t>
  </si>
  <si>
    <t>Message d'accueil (TECH-05)</t>
  </si>
  <si>
    <t>Messagerie vocale</t>
  </si>
  <si>
    <t>Accès à l'annuaire (TECH-08)</t>
  </si>
  <si>
    <t>Statistiques d'appeles (TECH-9)</t>
  </si>
  <si>
    <t>ÉTABLISSEMENT PUBLIC DE COOPÉRATION CULTURELLE DU SUD-AQUITAIN</t>
  </si>
  <si>
    <t>1 rue Édouard Ducéré</t>
  </si>
  <si>
    <t>64100 Bayonne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</si>
</sst>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-* #,##0.00\ _F_-;\-* #,##0.00\ _F_-;_-* &quot;-&quot;??\ _F_-;_-@_-"/>
    <numFmt numFmtId="167" formatCode="#,##0.00\ &quot;€&quot;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8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Everett Regular"/>
      <family val="2"/>
    </font>
    <font>
      <sz val="11"/>
      <name val="Everett Regular"/>
      <family val="2"/>
    </font>
    <font>
      <b/>
      <sz val="10"/>
      <name val="Everett Regular"/>
      <family val="2"/>
    </font>
    <font>
      <b/>
      <sz val="11"/>
      <name val="Everett Regular"/>
      <family val="2"/>
    </font>
    <font>
      <sz val="12"/>
      <name val="Everett Regular"/>
      <family val="2"/>
    </font>
    <font>
      <b/>
      <sz val="12"/>
      <name val="Everett Regular"/>
      <family val="2"/>
    </font>
    <font>
      <b/>
      <sz val="14"/>
      <name val="Everett Regular"/>
      <family val="2"/>
    </font>
    <font>
      <b/>
      <u/>
      <sz val="14"/>
      <name val="Everett Regular"/>
      <family val="2"/>
    </font>
    <font>
      <b/>
      <u/>
      <sz val="11"/>
      <name val="Everett Regular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85">
    <xf numFmtId="0" fontId="0" fillId="0" borderId="0" xfId="0"/>
    <xf numFmtId="0" fontId="13" fillId="3" borderId="4" xfId="0" applyFont="1" applyFill="1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1" xfId="0" applyBorder="1" applyAlignment="1">
      <alignment horizontal="center"/>
    </xf>
    <xf numFmtId="44" fontId="11" fillId="0" borderId="2" xfId="5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4" fontId="0" fillId="0" borderId="35" xfId="0" applyNumberFormat="1" applyBorder="1"/>
    <xf numFmtId="44" fontId="7" fillId="0" borderId="4" xfId="5" applyFont="1" applyFill="1" applyBorder="1"/>
    <xf numFmtId="0" fontId="13" fillId="3" borderId="23" xfId="0" applyFont="1" applyFill="1" applyBorder="1" applyAlignment="1">
      <alignment horizontal="center"/>
    </xf>
    <xf numFmtId="167" fontId="7" fillId="0" borderId="23" xfId="5" applyNumberFormat="1" applyFont="1" applyFill="1" applyBorder="1"/>
    <xf numFmtId="44" fontId="0" fillId="0" borderId="1" xfId="4" applyFont="1" applyBorder="1"/>
    <xf numFmtId="0" fontId="8" fillId="0" borderId="29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3" fillId="3" borderId="25" xfId="0" applyFont="1" applyFill="1" applyBorder="1" applyAlignment="1">
      <alignment horizontal="center" vertical="center"/>
    </xf>
    <xf numFmtId="44" fontId="0" fillId="0" borderId="1" xfId="4" applyFont="1" applyBorder="1" applyAlignment="1">
      <alignment horizontal="center"/>
    </xf>
    <xf numFmtId="44" fontId="0" fillId="0" borderId="17" xfId="4" applyFont="1" applyBorder="1" applyAlignment="1">
      <alignment horizontal="right"/>
    </xf>
    <xf numFmtId="44" fontId="12" fillId="0" borderId="2" xfId="4" applyFont="1" applyBorder="1"/>
    <xf numFmtId="44" fontId="0" fillId="0" borderId="2" xfId="4" applyFont="1" applyBorder="1"/>
    <xf numFmtId="44" fontId="0" fillId="0" borderId="37" xfId="4" applyFont="1" applyBorder="1"/>
    <xf numFmtId="44" fontId="0" fillId="0" borderId="32" xfId="4" applyFont="1" applyBorder="1"/>
    <xf numFmtId="44" fontId="0" fillId="0" borderId="16" xfId="4" applyFont="1" applyBorder="1"/>
    <xf numFmtId="44" fontId="0" fillId="0" borderId="4" xfId="4" applyFont="1" applyBorder="1"/>
    <xf numFmtId="44" fontId="0" fillId="0" borderId="17" xfId="4" applyFont="1" applyBorder="1"/>
    <xf numFmtId="44" fontId="0" fillId="0" borderId="38" xfId="4" applyFont="1" applyBorder="1"/>
    <xf numFmtId="44" fontId="0" fillId="5" borderId="15" xfId="4" applyFont="1" applyFill="1" applyBorder="1"/>
    <xf numFmtId="44" fontId="0" fillId="5" borderId="1" xfId="4" applyFont="1" applyFill="1" applyBorder="1"/>
    <xf numFmtId="167" fontId="7" fillId="0" borderId="42" xfId="5" applyNumberFormat="1" applyFont="1" applyFill="1" applyBorder="1"/>
    <xf numFmtId="167" fontId="7" fillId="0" borderId="41" xfId="5" applyNumberFormat="1" applyFont="1" applyFill="1" applyBorder="1"/>
    <xf numFmtId="167" fontId="11" fillId="0" borderId="41" xfId="5" applyNumberFormat="1" applyFont="1" applyFill="1" applyBorder="1"/>
    <xf numFmtId="44" fontId="7" fillId="0" borderId="43" xfId="4" applyFont="1" applyFill="1" applyBorder="1"/>
    <xf numFmtId="0" fontId="5" fillId="3" borderId="3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3" fillId="3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right" wrapText="1"/>
    </xf>
    <xf numFmtId="0" fontId="0" fillId="0" borderId="44" xfId="0" applyBorder="1" applyAlignment="1">
      <alignment horizontal="center"/>
    </xf>
    <xf numFmtId="44" fontId="0" fillId="0" borderId="44" xfId="4" applyFont="1" applyBorder="1" applyAlignment="1">
      <alignment horizontal="center"/>
    </xf>
    <xf numFmtId="0" fontId="4" fillId="0" borderId="0" xfId="0" applyFont="1"/>
    <xf numFmtId="44" fontId="0" fillId="0" borderId="15" xfId="4" applyFont="1" applyFill="1" applyBorder="1"/>
    <xf numFmtId="0" fontId="14" fillId="0" borderId="42" xfId="0" applyFont="1" applyBorder="1" applyAlignment="1">
      <alignment wrapText="1"/>
    </xf>
    <xf numFmtId="0" fontId="0" fillId="0" borderId="41" xfId="0" applyBorder="1" applyAlignment="1">
      <alignment horizontal="right"/>
    </xf>
    <xf numFmtId="0" fontId="0" fillId="0" borderId="46" xfId="0" applyBorder="1"/>
    <xf numFmtId="0" fontId="0" fillId="0" borderId="41" xfId="0" applyBorder="1"/>
    <xf numFmtId="0" fontId="0" fillId="0" borderId="48" xfId="0" applyBorder="1" applyAlignment="1">
      <alignment horizontal="right"/>
    </xf>
    <xf numFmtId="0" fontId="0" fillId="4" borderId="41" xfId="0" applyFill="1" applyBorder="1"/>
    <xf numFmtId="0" fontId="0" fillId="4" borderId="0" xfId="0" applyFill="1"/>
    <xf numFmtId="0" fontId="6" fillId="3" borderId="50" xfId="0" applyFont="1" applyFill="1" applyBorder="1" applyAlignment="1" applyProtection="1">
      <alignment horizontal="center" wrapText="1"/>
      <protection locked="0"/>
    </xf>
    <xf numFmtId="167" fontId="0" fillId="2" borderId="50" xfId="0" applyNumberFormat="1" applyFill="1" applyBorder="1" applyAlignment="1">
      <alignment horizontal="center" wrapText="1"/>
    </xf>
    <xf numFmtId="167" fontId="0" fillId="5" borderId="50" xfId="0" applyNumberFormat="1" applyFill="1" applyBorder="1" applyAlignment="1">
      <alignment horizontal="center" wrapText="1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4" fillId="4" borderId="45" xfId="0" applyFont="1" applyFill="1" applyBorder="1" applyAlignment="1">
      <alignment horizontal="center"/>
    </xf>
    <xf numFmtId="0" fontId="0" fillId="4" borderId="42" xfId="0" applyFill="1" applyBorder="1"/>
    <xf numFmtId="0" fontId="0" fillId="4" borderId="43" xfId="0" applyFill="1" applyBorder="1"/>
    <xf numFmtId="0" fontId="19" fillId="7" borderId="25" xfId="0" applyFont="1" applyFill="1" applyBorder="1" applyAlignment="1" applyProtection="1">
      <alignment horizontal="left"/>
      <protection locked="0"/>
    </xf>
    <xf numFmtId="0" fontId="19" fillId="7" borderId="36" xfId="0" applyFont="1" applyFill="1" applyBorder="1"/>
    <xf numFmtId="0" fontId="19" fillId="7" borderId="17" xfId="0" applyFont="1" applyFill="1" applyBorder="1" applyAlignment="1" applyProtection="1">
      <alignment horizontal="right"/>
      <protection locked="0"/>
    </xf>
    <xf numFmtId="0" fontId="19" fillId="7" borderId="19" xfId="0" applyFont="1" applyFill="1" applyBorder="1"/>
    <xf numFmtId="0" fontId="19" fillId="7" borderId="26" xfId="0" applyFont="1" applyFill="1" applyBorder="1" applyProtection="1">
      <protection locked="0"/>
    </xf>
    <xf numFmtId="0" fontId="19" fillId="7" borderId="16" xfId="0" applyFont="1" applyFill="1" applyBorder="1" applyProtection="1">
      <protection locked="0"/>
    </xf>
    <xf numFmtId="0" fontId="19" fillId="7" borderId="18" xfId="0" applyFont="1" applyFill="1" applyBorder="1"/>
    <xf numFmtId="0" fontId="20" fillId="0" borderId="0" xfId="0" applyFont="1"/>
    <xf numFmtId="44" fontId="0" fillId="6" borderId="15" xfId="4" applyFont="1" applyFill="1" applyBorder="1"/>
    <xf numFmtId="0" fontId="13" fillId="3" borderId="20" xfId="0" applyFont="1" applyFill="1" applyBorder="1" applyAlignment="1">
      <alignment horizontal="center"/>
    </xf>
    <xf numFmtId="44" fontId="0" fillId="0" borderId="52" xfId="4" applyFont="1" applyBorder="1"/>
    <xf numFmtId="0" fontId="0" fillId="0" borderId="48" xfId="0" applyBorder="1"/>
    <xf numFmtId="0" fontId="0" fillId="4" borderId="48" xfId="0" applyFill="1" applyBorder="1"/>
    <xf numFmtId="0" fontId="21" fillId="4" borderId="48" xfId="0" applyFont="1" applyFill="1" applyBorder="1" applyAlignment="1">
      <alignment horizontal="right"/>
    </xf>
    <xf numFmtId="0" fontId="21" fillId="4" borderId="53" xfId="0" applyFont="1" applyFill="1" applyBorder="1" applyAlignment="1">
      <alignment horizontal="right"/>
    </xf>
    <xf numFmtId="0" fontId="21" fillId="4" borderId="43" xfId="0" applyFont="1" applyFill="1" applyBorder="1" applyAlignment="1">
      <alignment horizontal="right"/>
    </xf>
    <xf numFmtId="0" fontId="0" fillId="6" borderId="19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4" borderId="46" xfId="0" applyFill="1" applyBorder="1"/>
    <xf numFmtId="44" fontId="0" fillId="5" borderId="2" xfId="4" applyFont="1" applyFill="1" applyBorder="1"/>
    <xf numFmtId="44" fontId="0" fillId="5" borderId="38" xfId="4" applyFont="1" applyFill="1" applyBorder="1"/>
    <xf numFmtId="44" fontId="0" fillId="0" borderId="38" xfId="4" applyFont="1" applyFill="1" applyBorder="1"/>
    <xf numFmtId="44" fontId="0" fillId="5" borderId="1" xfId="4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wrapText="1"/>
    </xf>
    <xf numFmtId="0" fontId="14" fillId="5" borderId="28" xfId="0" applyFont="1" applyFill="1" applyBorder="1" applyAlignment="1">
      <alignment wrapText="1"/>
    </xf>
    <xf numFmtId="0" fontId="0" fillId="0" borderId="46" xfId="0" applyBorder="1" applyAlignment="1">
      <alignment horizontal="right"/>
    </xf>
    <xf numFmtId="44" fontId="12" fillId="0" borderId="32" xfId="4" applyFont="1" applyBorder="1"/>
    <xf numFmtId="44" fontId="0" fillId="0" borderId="37" xfId="4" applyFont="1" applyBorder="1" applyAlignment="1">
      <alignment horizontal="right"/>
    </xf>
    <xf numFmtId="44" fontId="22" fillId="0" borderId="2" xfId="4" applyFont="1" applyBorder="1"/>
    <xf numFmtId="0" fontId="0" fillId="4" borderId="48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13" fillId="3" borderId="45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right"/>
    </xf>
    <xf numFmtId="44" fontId="0" fillId="0" borderId="49" xfId="4" applyFont="1" applyBorder="1"/>
    <xf numFmtId="44" fontId="0" fillId="0" borderId="35" xfId="4" applyFont="1" applyBorder="1"/>
    <xf numFmtId="0" fontId="0" fillId="0" borderId="42" xfId="0" applyBorder="1" applyAlignment="1">
      <alignment horizontal="right"/>
    </xf>
    <xf numFmtId="0" fontId="0" fillId="6" borderId="42" xfId="0" applyFill="1" applyBorder="1"/>
    <xf numFmtId="44" fontId="0" fillId="0" borderId="23" xfId="4" applyFont="1" applyBorder="1"/>
    <xf numFmtId="44" fontId="0" fillId="0" borderId="25" xfId="4" applyFont="1" applyBorder="1"/>
    <xf numFmtId="0" fontId="0" fillId="6" borderId="41" xfId="0" applyFill="1" applyBorder="1"/>
    <xf numFmtId="0" fontId="0" fillId="6" borderId="48" xfId="0" applyFill="1" applyBorder="1" applyAlignment="1">
      <alignment horizontal="right"/>
    </xf>
    <xf numFmtId="0" fontId="0" fillId="6" borderId="41" xfId="0" applyFill="1" applyBorder="1" applyAlignment="1">
      <alignment horizontal="right"/>
    </xf>
    <xf numFmtId="0" fontId="0" fillId="6" borderId="55" xfId="0" applyFill="1" applyBorder="1" applyAlignment="1">
      <alignment horizontal="right"/>
    </xf>
    <xf numFmtId="44" fontId="0" fillId="0" borderId="0" xfId="4" applyFont="1" applyBorder="1"/>
    <xf numFmtId="0" fontId="14" fillId="5" borderId="29" xfId="0" applyFont="1" applyFill="1" applyBorder="1" applyAlignment="1">
      <alignment wrapText="1"/>
    </xf>
    <xf numFmtId="0" fontId="0" fillId="4" borderId="41" xfId="0" applyFill="1" applyBorder="1" applyAlignment="1">
      <alignment horizontal="right"/>
    </xf>
    <xf numFmtId="0" fontId="0" fillId="6" borderId="48" xfId="0" applyFill="1" applyBorder="1"/>
    <xf numFmtId="0" fontId="24" fillId="6" borderId="0" xfId="7" applyFont="1" applyFill="1"/>
    <xf numFmtId="0" fontId="16" fillId="7" borderId="29" xfId="0" applyFont="1" applyFill="1" applyBorder="1" applyAlignment="1">
      <alignment horizontal="center" wrapText="1"/>
    </xf>
    <xf numFmtId="0" fontId="16" fillId="7" borderId="28" xfId="0" applyFont="1" applyFill="1" applyBorder="1" applyAlignment="1">
      <alignment horizontal="center" wrapText="1"/>
    </xf>
    <xf numFmtId="0" fontId="16" fillId="7" borderId="30" xfId="0" applyFont="1" applyFill="1" applyBorder="1" applyAlignment="1">
      <alignment horizont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wrapText="1"/>
    </xf>
    <xf numFmtId="0" fontId="14" fillId="5" borderId="30" xfId="0" applyFont="1" applyFill="1" applyBorder="1" applyAlignment="1">
      <alignment horizont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19" fillId="7" borderId="24" xfId="0" applyFont="1" applyFill="1" applyBorder="1" applyAlignment="1" applyProtection="1">
      <alignment horizontal="left"/>
      <protection locked="0"/>
    </xf>
    <xf numFmtId="0" fontId="19" fillId="7" borderId="25" xfId="0" applyFont="1" applyFill="1" applyBorder="1" applyAlignment="1" applyProtection="1">
      <alignment horizontal="left"/>
      <protection locked="0"/>
    </xf>
    <xf numFmtId="0" fontId="19" fillId="7" borderId="34" xfId="0" applyFont="1" applyFill="1" applyBorder="1" applyAlignment="1" applyProtection="1">
      <alignment horizontal="right"/>
      <protection locked="0"/>
    </xf>
    <xf numFmtId="0" fontId="19" fillId="7" borderId="17" xfId="0" applyFont="1" applyFill="1" applyBorder="1" applyAlignment="1" applyProtection="1">
      <alignment horizontal="right"/>
      <protection locked="0"/>
    </xf>
    <xf numFmtId="46" fontId="17" fillId="7" borderId="29" xfId="0" applyNumberFormat="1" applyFont="1" applyFill="1" applyBorder="1" applyAlignment="1" applyProtection="1">
      <alignment horizontal="center"/>
      <protection locked="0"/>
    </xf>
    <xf numFmtId="0" fontId="17" fillId="7" borderId="28" xfId="0" applyFont="1" applyFill="1" applyBorder="1" applyAlignment="1" applyProtection="1">
      <alignment horizontal="center"/>
      <protection locked="0"/>
    </xf>
    <xf numFmtId="0" fontId="17" fillId="7" borderId="30" xfId="0" applyFont="1" applyFill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39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24" fillId="6" borderId="6" xfId="7" applyFont="1" applyFill="1" applyBorder="1" applyAlignment="1">
      <alignment horizontal="center"/>
    </xf>
    <xf numFmtId="0" fontId="24" fillId="6" borderId="7" xfId="7" applyFont="1" applyFill="1" applyBorder="1" applyAlignment="1">
      <alignment horizontal="center"/>
    </xf>
    <xf numFmtId="0" fontId="24" fillId="6" borderId="8" xfId="7" applyFont="1" applyFill="1" applyBorder="1"/>
    <xf numFmtId="0" fontId="24" fillId="6" borderId="9" xfId="7" applyFont="1" applyFill="1" applyBorder="1" applyAlignment="1">
      <alignment horizontal="center"/>
    </xf>
    <xf numFmtId="0" fontId="24" fillId="6" borderId="0" xfId="6" applyFont="1" applyFill="1"/>
    <xf numFmtId="0" fontId="24" fillId="6" borderId="0" xfId="7" applyFont="1" applyFill="1" applyAlignment="1">
      <alignment horizontal="center"/>
    </xf>
    <xf numFmtId="0" fontId="24" fillId="6" borderId="10" xfId="7" applyFont="1" applyFill="1" applyBorder="1"/>
    <xf numFmtId="0" fontId="25" fillId="6" borderId="0" xfId="0" applyFont="1" applyFill="1"/>
    <xf numFmtId="0" fontId="26" fillId="6" borderId="0" xfId="7" applyFont="1" applyFill="1" applyAlignment="1">
      <alignment horizontal="center"/>
    </xf>
    <xf numFmtId="0" fontId="27" fillId="6" borderId="10" xfId="7" applyFont="1" applyFill="1" applyBorder="1" applyAlignment="1">
      <alignment vertical="top" wrapText="1"/>
    </xf>
    <xf numFmtId="0" fontId="28" fillId="6" borderId="0" xfId="0" applyFont="1" applyFill="1" applyAlignment="1">
      <alignment horizontal="center"/>
    </xf>
    <xf numFmtId="0" fontId="24" fillId="6" borderId="56" xfId="7" applyFont="1" applyFill="1" applyBorder="1" applyAlignment="1">
      <alignment horizontal="center"/>
    </xf>
    <xf numFmtId="0" fontId="29" fillId="6" borderId="0" xfId="7" applyFont="1" applyFill="1" applyBorder="1" applyAlignment="1">
      <alignment horizontal="center" vertical="center" wrapText="1"/>
    </xf>
    <xf numFmtId="0" fontId="29" fillId="6" borderId="57" xfId="7" applyFont="1" applyFill="1" applyBorder="1" applyAlignment="1">
      <alignment horizontal="center" wrapText="1"/>
    </xf>
    <xf numFmtId="0" fontId="24" fillId="6" borderId="0" xfId="7" applyFont="1" applyFill="1" applyBorder="1" applyAlignment="1">
      <alignment horizontal="center"/>
    </xf>
    <xf numFmtId="0" fontId="24" fillId="6" borderId="9" xfId="7" applyFont="1" applyFill="1" applyBorder="1" applyAlignment="1">
      <alignment horizontal="left"/>
    </xf>
    <xf numFmtId="0" fontId="24" fillId="6" borderId="10" xfId="7" applyFont="1" applyFill="1" applyBorder="1" applyAlignment="1">
      <alignment horizontal="center"/>
    </xf>
    <xf numFmtId="0" fontId="24" fillId="6" borderId="0" xfId="7" applyFont="1" applyFill="1" applyAlignment="1">
      <alignment horizontal="center"/>
    </xf>
    <xf numFmtId="0" fontId="30" fillId="6" borderId="0" xfId="7" quotePrefix="1" applyFont="1" applyFill="1" applyAlignment="1">
      <alignment horizontal="center"/>
    </xf>
    <xf numFmtId="0" fontId="30" fillId="6" borderId="0" xfId="7" applyFont="1" applyFill="1" applyAlignment="1">
      <alignment horizontal="center"/>
    </xf>
    <xf numFmtId="0" fontId="31" fillId="6" borderId="0" xfId="7" applyFont="1" applyFill="1" applyAlignment="1">
      <alignment horizontal="center" wrapText="1"/>
    </xf>
    <xf numFmtId="0" fontId="32" fillId="6" borderId="9" xfId="7" applyFont="1" applyFill="1" applyBorder="1" applyAlignment="1">
      <alignment wrapText="1"/>
    </xf>
    <xf numFmtId="0" fontId="24" fillId="6" borderId="10" xfId="6" applyFont="1" applyFill="1" applyBorder="1"/>
    <xf numFmtId="0" fontId="24" fillId="6" borderId="9" xfId="6" applyFont="1" applyFill="1" applyBorder="1"/>
    <xf numFmtId="0" fontId="25" fillId="6" borderId="0" xfId="0" applyFont="1" applyFill="1" applyAlignment="1">
      <alignment wrapText="1"/>
    </xf>
    <xf numFmtId="0" fontId="32" fillId="6" borderId="9" xfId="7" applyFont="1" applyFill="1" applyBorder="1" applyAlignment="1">
      <alignment vertical="center" wrapText="1"/>
    </xf>
    <xf numFmtId="0" fontId="24" fillId="6" borderId="0" xfId="6" applyFont="1" applyFill="1" applyAlignment="1">
      <alignment vertical="center"/>
    </xf>
    <xf numFmtId="0" fontId="24" fillId="6" borderId="10" xfId="6" applyFont="1" applyFill="1" applyBorder="1" applyAlignment="1">
      <alignment vertical="center"/>
    </xf>
    <xf numFmtId="0" fontId="24" fillId="6" borderId="9" xfId="6" applyFont="1" applyFill="1" applyBorder="1" applyAlignment="1">
      <alignment vertical="center"/>
    </xf>
    <xf numFmtId="0" fontId="26" fillId="6" borderId="0" xfId="6" applyFont="1" applyFill="1" applyAlignment="1">
      <alignment horizontal="center" vertical="center"/>
    </xf>
    <xf numFmtId="0" fontId="24" fillId="6" borderId="11" xfId="6" applyFont="1" applyFill="1" applyBorder="1" applyAlignment="1">
      <alignment vertical="center"/>
    </xf>
    <xf numFmtId="0" fontId="24" fillId="6" borderId="12" xfId="6" applyFont="1" applyFill="1" applyBorder="1" applyAlignment="1">
      <alignment vertical="center"/>
    </xf>
    <xf numFmtId="0" fontId="24" fillId="6" borderId="13" xfId="6" applyFont="1" applyFill="1" applyBorder="1" applyAlignment="1">
      <alignment vertical="center"/>
    </xf>
    <xf numFmtId="0" fontId="24" fillId="6" borderId="9" xfId="6" applyFont="1" applyFill="1" applyBorder="1" applyAlignment="1">
      <alignment horizontal="center" vertical="center"/>
    </xf>
    <xf numFmtId="0" fontId="24" fillId="6" borderId="0" xfId="6" applyFont="1" applyFill="1" applyBorder="1" applyAlignment="1">
      <alignment horizontal="center" vertical="center"/>
    </xf>
    <xf numFmtId="0" fontId="24" fillId="6" borderId="10" xfId="6" applyFont="1" applyFill="1" applyBorder="1" applyAlignment="1">
      <alignment horizontal="center" vertical="center"/>
    </xf>
    <xf numFmtId="0" fontId="26" fillId="6" borderId="9" xfId="6" applyFont="1" applyFill="1" applyBorder="1" applyAlignment="1">
      <alignment horizontal="center" vertical="center"/>
    </xf>
    <xf numFmtId="0" fontId="26" fillId="6" borderId="0" xfId="6" applyFont="1" applyFill="1" applyBorder="1" applyAlignment="1">
      <alignment horizontal="center" vertical="center"/>
    </xf>
    <xf numFmtId="0" fontId="26" fillId="6" borderId="10" xfId="6" applyFont="1" applyFill="1" applyBorder="1" applyAlignment="1">
      <alignment horizontal="center" vertical="center"/>
    </xf>
    <xf numFmtId="0" fontId="30" fillId="6" borderId="0" xfId="7" applyFont="1" applyFill="1" applyAlignment="1">
      <alignment horizontal="center" wrapText="1"/>
    </xf>
    <xf numFmtId="0" fontId="27" fillId="6" borderId="0" xfId="7" applyFont="1" applyFill="1" applyAlignment="1">
      <alignment vertical="center" wrapText="1"/>
    </xf>
  </cellXfs>
  <cellStyles count="8">
    <cellStyle name="Euro" xfId="1" xr:uid="{00000000-0005-0000-0000-000000000000}"/>
    <cellStyle name="Milliers 2" xfId="2" xr:uid="{00000000-0005-0000-0000-000001000000}"/>
    <cellStyle name="Milliers 3" xfId="3" xr:uid="{00000000-0005-0000-0000-000002000000}"/>
    <cellStyle name="Monétaire" xfId="4" builtinId="4"/>
    <cellStyle name="Monétaire 2" xfId="5" xr:uid="{00000000-0005-0000-0000-000004000000}"/>
    <cellStyle name="Normal" xfId="0" builtinId="0"/>
    <cellStyle name="Normal 2" xfId="6" xr:uid="{00000000-0005-0000-0000-000006000000}"/>
    <cellStyle name="Normal_DPGF Réseaux Lot N°2 ed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312420</xdr:colOff>
      <xdr:row>0</xdr:row>
      <xdr:rowOff>99060</xdr:rowOff>
    </xdr:from>
    <xdr:to>
      <xdr:col>6</xdr:col>
      <xdr:colOff>108349</xdr:colOff>
      <xdr:row>9</xdr:row>
      <xdr:rowOff>18416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B16F18-1132-4DA2-80D2-AFA399D1B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0720" y="99060"/>
          <a:ext cx="1670449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Normal="100" workbookViewId="0">
      <selection activeCell="E33" sqref="E33"/>
    </sheetView>
  </sheetViews>
  <sheetFormatPr baseColWidth="10" defaultColWidth="10.3984375" defaultRowHeight="12.7" x14ac:dyDescent="0.25"/>
  <cols>
    <col min="1" max="1" width="5.59765625" style="108" customWidth="1"/>
    <col min="2" max="9" width="9.09765625" style="108" customWidth="1"/>
    <col min="10" max="10" width="5.59765625" style="108" customWidth="1"/>
    <col min="11" max="16384" width="10.3984375" style="108"/>
  </cols>
  <sheetData>
    <row r="1" spans="1:11" ht="13.25" thickTop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6"/>
    </row>
    <row r="2" spans="1:11" x14ac:dyDescent="0.25">
      <c r="A2" s="147"/>
      <c r="B2" s="148"/>
      <c r="C2" s="149"/>
      <c r="D2" s="149"/>
      <c r="E2" s="149"/>
      <c r="F2" s="149"/>
      <c r="G2" s="149"/>
      <c r="H2" s="149"/>
      <c r="I2" s="149"/>
      <c r="J2" s="150"/>
    </row>
    <row r="3" spans="1:11" ht="14.4" x14ac:dyDescent="0.3">
      <c r="A3" s="147"/>
      <c r="E3" s="151"/>
      <c r="I3" s="149"/>
      <c r="J3" s="150"/>
    </row>
    <row r="4" spans="1:11" ht="14.4" x14ac:dyDescent="0.3">
      <c r="A4" s="147"/>
      <c r="B4" s="149"/>
      <c r="C4" s="152"/>
      <c r="D4" s="149"/>
      <c r="E4" s="151"/>
      <c r="F4" s="149"/>
      <c r="G4" s="149"/>
      <c r="H4" s="149"/>
      <c r="I4" s="149"/>
      <c r="J4" s="150"/>
    </row>
    <row r="5" spans="1:11" ht="14.4" x14ac:dyDescent="0.3">
      <c r="A5" s="147"/>
      <c r="B5" s="149"/>
      <c r="C5" s="149"/>
      <c r="D5" s="149"/>
      <c r="E5" s="151"/>
      <c r="F5" s="151"/>
      <c r="G5" s="149"/>
      <c r="H5" s="149"/>
      <c r="I5" s="149"/>
      <c r="J5" s="150"/>
    </row>
    <row r="6" spans="1:11" x14ac:dyDescent="0.25">
      <c r="A6" s="147"/>
      <c r="B6" s="149"/>
      <c r="C6" s="149"/>
      <c r="D6" s="149"/>
      <c r="E6" s="149"/>
      <c r="F6" s="149"/>
      <c r="G6" s="149"/>
      <c r="H6" s="149"/>
      <c r="I6" s="149"/>
      <c r="J6" s="150"/>
    </row>
    <row r="7" spans="1:11" x14ac:dyDescent="0.25">
      <c r="A7" s="147"/>
      <c r="B7" s="149"/>
      <c r="C7" s="149"/>
      <c r="D7" s="149"/>
      <c r="E7" s="149"/>
      <c r="F7" s="149"/>
      <c r="G7" s="149"/>
      <c r="H7" s="149"/>
      <c r="I7" s="149"/>
      <c r="J7" s="150"/>
    </row>
    <row r="8" spans="1:11" x14ac:dyDescent="0.25">
      <c r="A8" s="147"/>
      <c r="B8" s="149"/>
      <c r="C8" s="149"/>
      <c r="D8" s="149"/>
      <c r="E8" s="149"/>
      <c r="F8" s="149"/>
      <c r="G8" s="149"/>
      <c r="H8" s="149"/>
      <c r="I8" s="149"/>
      <c r="J8" s="150"/>
    </row>
    <row r="9" spans="1:11" x14ac:dyDescent="0.25">
      <c r="A9" s="147"/>
      <c r="B9" s="149"/>
      <c r="C9" s="149"/>
      <c r="D9" s="149"/>
      <c r="E9" s="149"/>
      <c r="F9" s="149"/>
      <c r="G9" s="149"/>
      <c r="H9" s="149"/>
      <c r="I9" s="149"/>
      <c r="J9" s="150"/>
    </row>
    <row r="10" spans="1:11" ht="44.25" customHeight="1" x14ac:dyDescent="0.3">
      <c r="A10" s="147"/>
      <c r="B10" s="184"/>
      <c r="C10" s="184"/>
      <c r="D10" s="184"/>
      <c r="E10" s="184"/>
      <c r="F10" s="184"/>
      <c r="G10" s="184"/>
      <c r="H10" s="184"/>
      <c r="I10" s="184"/>
      <c r="J10" s="153"/>
      <c r="K10" s="154"/>
    </row>
    <row r="11" spans="1:11" ht="15" customHeight="1" x14ac:dyDescent="0.3">
      <c r="A11" s="147"/>
      <c r="B11" s="184"/>
      <c r="C11" s="184"/>
      <c r="D11" s="184"/>
      <c r="E11" s="184"/>
      <c r="F11" s="184"/>
      <c r="G11" s="184"/>
      <c r="H11" s="184"/>
      <c r="I11" s="184"/>
      <c r="J11" s="150"/>
      <c r="K11" s="154"/>
    </row>
    <row r="12" spans="1:11" x14ac:dyDescent="0.25">
      <c r="A12" s="147"/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1" x14ac:dyDescent="0.25">
      <c r="A13" s="147"/>
      <c r="B13" s="155"/>
      <c r="C13" s="155"/>
      <c r="D13" s="155"/>
      <c r="E13" s="155"/>
      <c r="F13" s="155"/>
      <c r="G13" s="155"/>
      <c r="H13" s="155"/>
      <c r="I13" s="155"/>
      <c r="J13" s="150"/>
    </row>
    <row r="14" spans="1:11" ht="46.55" customHeight="1" x14ac:dyDescent="0.25">
      <c r="A14" s="147"/>
      <c r="B14" s="156" t="s">
        <v>42</v>
      </c>
      <c r="C14" s="156"/>
      <c r="D14" s="156"/>
      <c r="E14" s="156"/>
      <c r="F14" s="156"/>
      <c r="G14" s="156"/>
      <c r="H14" s="156"/>
      <c r="I14" s="156"/>
      <c r="J14" s="150"/>
    </row>
    <row r="15" spans="1:11" ht="11.25" customHeight="1" x14ac:dyDescent="0.3">
      <c r="A15" s="147"/>
      <c r="B15" s="157"/>
      <c r="C15" s="157"/>
      <c r="D15" s="157"/>
      <c r="E15" s="157"/>
      <c r="F15" s="157"/>
      <c r="G15" s="157"/>
      <c r="H15" s="157"/>
      <c r="I15" s="157"/>
      <c r="J15" s="150"/>
    </row>
    <row r="16" spans="1:11" x14ac:dyDescent="0.25">
      <c r="A16" s="147"/>
      <c r="B16" s="158"/>
      <c r="C16" s="158"/>
      <c r="D16" s="158"/>
      <c r="E16" s="158"/>
      <c r="F16" s="158"/>
      <c r="G16" s="158"/>
      <c r="H16" s="158"/>
      <c r="I16" s="158"/>
      <c r="J16" s="150"/>
    </row>
    <row r="17" spans="1:10" x14ac:dyDescent="0.25">
      <c r="A17" s="147"/>
      <c r="J17" s="150"/>
    </row>
    <row r="18" spans="1:10" x14ac:dyDescent="0.25">
      <c r="A18" s="159"/>
      <c r="J18" s="160"/>
    </row>
    <row r="19" spans="1:10" x14ac:dyDescent="0.25">
      <c r="A19" s="159"/>
      <c r="B19" s="161"/>
      <c r="C19" s="161"/>
      <c r="D19" s="161"/>
      <c r="E19" s="161"/>
      <c r="F19" s="161"/>
      <c r="G19" s="161"/>
      <c r="H19" s="161"/>
      <c r="I19" s="161"/>
      <c r="J19" s="160"/>
    </row>
    <row r="20" spans="1:10" ht="17.850000000000001" x14ac:dyDescent="0.35">
      <c r="A20" s="159"/>
      <c r="B20" s="162"/>
      <c r="C20" s="163"/>
      <c r="D20" s="163"/>
      <c r="E20" s="163"/>
      <c r="F20" s="163"/>
      <c r="G20" s="163"/>
      <c r="H20" s="163"/>
      <c r="I20" s="163"/>
      <c r="J20" s="160"/>
    </row>
    <row r="21" spans="1:10" x14ac:dyDescent="0.25">
      <c r="A21" s="159"/>
      <c r="J21" s="160"/>
    </row>
    <row r="22" spans="1:10" x14ac:dyDescent="0.25">
      <c r="A22" s="159"/>
      <c r="J22" s="160"/>
    </row>
    <row r="23" spans="1:10" ht="38.299999999999997" customHeight="1" x14ac:dyDescent="0.35">
      <c r="A23" s="159"/>
      <c r="B23" s="164" t="s">
        <v>59</v>
      </c>
      <c r="C23" s="164"/>
      <c r="D23" s="164"/>
      <c r="E23" s="164"/>
      <c r="F23" s="164"/>
      <c r="G23" s="164"/>
      <c r="H23" s="164"/>
      <c r="I23" s="164"/>
      <c r="J23" s="160"/>
    </row>
    <row r="24" spans="1:10" x14ac:dyDescent="0.25">
      <c r="A24" s="147"/>
      <c r="J24" s="150"/>
    </row>
    <row r="25" spans="1:10" x14ac:dyDescent="0.25">
      <c r="A25" s="147"/>
      <c r="J25" s="150"/>
    </row>
    <row r="26" spans="1:10" ht="17.850000000000001" x14ac:dyDescent="0.35">
      <c r="A26" s="147"/>
      <c r="B26" s="163" t="s">
        <v>1</v>
      </c>
      <c r="C26" s="163"/>
      <c r="D26" s="163"/>
      <c r="E26" s="163"/>
      <c r="F26" s="163"/>
      <c r="G26" s="163"/>
      <c r="H26" s="163"/>
      <c r="I26" s="163"/>
      <c r="J26" s="150"/>
    </row>
    <row r="27" spans="1:10" ht="18.75" customHeight="1" x14ac:dyDescent="0.3">
      <c r="A27" s="165"/>
      <c r="B27" s="148"/>
      <c r="C27" s="148"/>
      <c r="D27" s="148"/>
      <c r="E27" s="148"/>
      <c r="F27" s="148"/>
      <c r="G27" s="148"/>
      <c r="H27" s="148"/>
      <c r="I27" s="148"/>
      <c r="J27" s="166"/>
    </row>
    <row r="28" spans="1:10" ht="15" x14ac:dyDescent="0.35">
      <c r="A28" s="167"/>
      <c r="B28" s="183" t="s">
        <v>33</v>
      </c>
      <c r="C28" s="168"/>
      <c r="D28" s="168"/>
      <c r="E28" s="168"/>
      <c r="F28" s="168"/>
      <c r="G28" s="168"/>
      <c r="H28" s="168"/>
      <c r="I28" s="168"/>
      <c r="J28" s="166"/>
    </row>
    <row r="29" spans="1:10" x14ac:dyDescent="0.25">
      <c r="A29" s="167"/>
      <c r="B29" s="148"/>
      <c r="C29" s="148"/>
      <c r="D29" s="148"/>
      <c r="E29" s="148"/>
      <c r="F29" s="148"/>
      <c r="G29" s="148"/>
      <c r="H29" s="148"/>
      <c r="I29" s="148"/>
      <c r="J29" s="166"/>
    </row>
    <row r="30" spans="1:10" ht="12.85" customHeight="1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4.25" customHeight="1" x14ac:dyDescent="0.25">
      <c r="A31" s="172"/>
      <c r="B31" s="173"/>
      <c r="C31" s="173"/>
      <c r="D31" s="173"/>
      <c r="E31" s="173"/>
      <c r="F31" s="173"/>
      <c r="G31" s="173"/>
      <c r="H31" s="173"/>
      <c r="I31" s="173"/>
      <c r="J31" s="171"/>
    </row>
    <row r="32" spans="1:10" ht="15" customHeight="1" x14ac:dyDescent="0.25">
      <c r="A32" s="172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5" customHeight="1" x14ac:dyDescent="0.25">
      <c r="A33" s="172"/>
      <c r="B33" s="170"/>
      <c r="D33" s="170"/>
      <c r="E33" s="170"/>
      <c r="F33" s="170"/>
      <c r="G33" s="170"/>
      <c r="H33" s="170"/>
      <c r="I33" s="170"/>
      <c r="J33" s="171"/>
    </row>
    <row r="34" spans="1:10" ht="15" customHeight="1" x14ac:dyDescent="0.25">
      <c r="A34" s="172"/>
      <c r="B34" s="170"/>
      <c r="D34" s="170"/>
      <c r="E34" s="170"/>
      <c r="F34" s="170"/>
      <c r="G34" s="170"/>
      <c r="H34" s="170"/>
      <c r="I34" s="170"/>
      <c r="J34" s="171"/>
    </row>
    <row r="35" spans="1:10" ht="15" customHeight="1" x14ac:dyDescent="0.25">
      <c r="A35" s="172"/>
      <c r="B35" s="170"/>
      <c r="D35" s="170"/>
      <c r="E35" s="170"/>
      <c r="F35" s="170"/>
      <c r="G35" s="170"/>
      <c r="H35" s="170"/>
      <c r="I35" s="170"/>
      <c r="J35" s="171"/>
    </row>
    <row r="36" spans="1:10" ht="15" customHeight="1" x14ac:dyDescent="0.25">
      <c r="A36" s="172"/>
      <c r="B36" s="170"/>
      <c r="D36" s="170"/>
      <c r="E36" s="170"/>
      <c r="F36" s="170"/>
      <c r="G36" s="170"/>
      <c r="H36" s="170"/>
      <c r="I36" s="170"/>
      <c r="J36" s="171"/>
    </row>
    <row r="37" spans="1:10" ht="15" customHeight="1" x14ac:dyDescent="0.25">
      <c r="A37" s="180"/>
      <c r="B37" s="181"/>
      <c r="C37" s="181"/>
      <c r="D37" s="181"/>
      <c r="E37" s="181"/>
      <c r="F37" s="181"/>
      <c r="G37" s="181"/>
      <c r="H37" s="181"/>
      <c r="I37" s="181"/>
      <c r="J37" s="182"/>
    </row>
    <row r="38" spans="1:10" ht="15" customHeight="1" x14ac:dyDescent="0.25">
      <c r="A38" s="180" t="s">
        <v>142</v>
      </c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 ht="15" customHeight="1" x14ac:dyDescent="0.25">
      <c r="A39" s="177" t="s">
        <v>143</v>
      </c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10" ht="15" customHeight="1" x14ac:dyDescent="0.25">
      <c r="A40" s="177" t="s">
        <v>144</v>
      </c>
      <c r="B40" s="178"/>
      <c r="C40" s="178"/>
      <c r="D40" s="178"/>
      <c r="E40" s="178"/>
      <c r="F40" s="178"/>
      <c r="G40" s="178"/>
      <c r="H40" s="178"/>
      <c r="I40" s="178"/>
      <c r="J40" s="179"/>
    </row>
    <row r="41" spans="1:10" ht="15" customHeight="1" thickBot="1" x14ac:dyDescent="0.3">
      <c r="A41" s="174"/>
      <c r="B41" s="175"/>
      <c r="C41" s="175"/>
      <c r="D41" s="175"/>
      <c r="E41" s="175"/>
      <c r="F41" s="175"/>
      <c r="G41" s="175"/>
      <c r="H41" s="175"/>
      <c r="I41" s="175"/>
      <c r="J41" s="176"/>
    </row>
    <row r="42" spans="1:10" ht="13.25" thickTop="1" x14ac:dyDescent="0.25"/>
  </sheetData>
  <mergeCells count="12">
    <mergeCell ref="A40:J40"/>
    <mergeCell ref="A37:J37"/>
    <mergeCell ref="A39:J39"/>
    <mergeCell ref="B14:I14"/>
    <mergeCell ref="B15:I15"/>
    <mergeCell ref="A38:J38"/>
    <mergeCell ref="B31:I31"/>
    <mergeCell ref="B23:I23"/>
    <mergeCell ref="B26:I26"/>
    <mergeCell ref="B19:I19"/>
    <mergeCell ref="B20:I20"/>
    <mergeCell ref="B28:I2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1"/>
  <sheetViews>
    <sheetView zoomScale="85" zoomScaleNormal="85" zoomScalePageLayoutView="70" workbookViewId="0">
      <selection activeCell="A131" sqref="A131"/>
    </sheetView>
  </sheetViews>
  <sheetFormatPr baseColWidth="10" defaultRowHeight="14.4" x14ac:dyDescent="0.3"/>
  <cols>
    <col min="1" max="1" width="93.3984375" bestFit="1" customWidth="1"/>
    <col min="2" max="2" width="23.59765625" bestFit="1" customWidth="1"/>
    <col min="3" max="5" width="29.59765625" customWidth="1"/>
    <col min="7" max="7" width="30.5" customWidth="1"/>
    <col min="8" max="8" width="23.3984375" customWidth="1"/>
    <col min="9" max="9" width="13.5" customWidth="1"/>
  </cols>
  <sheetData>
    <row r="1" spans="1:5" ht="21.9" thickBot="1" x14ac:dyDescent="0.5">
      <c r="A1" s="121" t="s">
        <v>60</v>
      </c>
      <c r="B1" s="122"/>
      <c r="C1" s="122"/>
      <c r="D1" s="122"/>
      <c r="E1" s="123"/>
    </row>
    <row r="2" spans="1:5" ht="16.149999999999999" x14ac:dyDescent="0.35">
      <c r="A2" s="124" t="s">
        <v>30</v>
      </c>
      <c r="B2" s="124"/>
      <c r="C2" s="124"/>
      <c r="D2" s="124"/>
      <c r="E2" s="124"/>
    </row>
    <row r="3" spans="1:5" ht="15" thickBot="1" x14ac:dyDescent="0.35"/>
    <row r="4" spans="1:5" ht="21.9" thickBot="1" x14ac:dyDescent="0.5">
      <c r="A4" s="109" t="s">
        <v>61</v>
      </c>
      <c r="B4" s="110"/>
      <c r="C4" s="110"/>
      <c r="D4" s="110"/>
      <c r="E4" s="111"/>
    </row>
    <row r="5" spans="1:5" ht="13.55" customHeight="1" thickBot="1" x14ac:dyDescent="0.35"/>
    <row r="6" spans="1:5" x14ac:dyDescent="0.3">
      <c r="A6" s="114" t="s">
        <v>62</v>
      </c>
      <c r="B6" s="112" t="s">
        <v>26</v>
      </c>
      <c r="C6" s="112" t="s">
        <v>25</v>
      </c>
      <c r="D6" s="17" t="s">
        <v>2</v>
      </c>
      <c r="E6" s="11" t="s">
        <v>3</v>
      </c>
    </row>
    <row r="7" spans="1:5" ht="15" thickBot="1" x14ac:dyDescent="0.35">
      <c r="A7" s="115"/>
      <c r="B7" s="113"/>
      <c r="C7" s="113"/>
      <c r="D7" s="38" t="s">
        <v>31</v>
      </c>
      <c r="E7" s="1" t="s">
        <v>31</v>
      </c>
    </row>
    <row r="8" spans="1:5" ht="15" thickBot="1" x14ac:dyDescent="0.35">
      <c r="A8" s="44" t="s">
        <v>63</v>
      </c>
      <c r="B8" s="84"/>
      <c r="C8" s="85"/>
      <c r="D8" s="116"/>
      <c r="E8" s="117"/>
    </row>
    <row r="9" spans="1:5" x14ac:dyDescent="0.3">
      <c r="A9" s="45" t="s">
        <v>64</v>
      </c>
      <c r="B9" s="86"/>
      <c r="C9" s="87"/>
      <c r="D9" s="88"/>
      <c r="E9" s="87"/>
    </row>
    <row r="10" spans="1:5" x14ac:dyDescent="0.3">
      <c r="A10" s="45" t="s">
        <v>65</v>
      </c>
      <c r="B10" s="45"/>
      <c r="C10" s="20"/>
      <c r="D10" s="19"/>
      <c r="E10" s="20"/>
    </row>
    <row r="11" spans="1:5" x14ac:dyDescent="0.3">
      <c r="A11" s="45" t="s">
        <v>66</v>
      </c>
      <c r="B11" s="45"/>
      <c r="C11" s="89" t="s">
        <v>126</v>
      </c>
      <c r="D11" s="19"/>
      <c r="E11" s="20"/>
    </row>
    <row r="12" spans="1:5" x14ac:dyDescent="0.3">
      <c r="A12" s="45" t="s">
        <v>125</v>
      </c>
      <c r="B12" s="45"/>
      <c r="C12" s="89" t="s">
        <v>126</v>
      </c>
      <c r="D12" s="19"/>
      <c r="E12" s="20"/>
    </row>
    <row r="13" spans="1:5" x14ac:dyDescent="0.3">
      <c r="A13" s="45" t="s">
        <v>67</v>
      </c>
      <c r="B13" s="45"/>
      <c r="C13" s="89" t="s">
        <v>29</v>
      </c>
      <c r="D13" s="19"/>
      <c r="E13" s="20"/>
    </row>
    <row r="14" spans="1:5" x14ac:dyDescent="0.3">
      <c r="A14" s="45" t="s">
        <v>68</v>
      </c>
      <c r="B14" s="45"/>
      <c r="C14" s="89" t="s">
        <v>29</v>
      </c>
      <c r="D14" s="19"/>
      <c r="E14" s="20"/>
    </row>
    <row r="15" spans="1:5" x14ac:dyDescent="0.3">
      <c r="A15" s="45" t="s">
        <v>69</v>
      </c>
      <c r="B15" s="45"/>
      <c r="C15" s="20"/>
      <c r="D15" s="19"/>
      <c r="E15" s="20"/>
    </row>
    <row r="16" spans="1:5" x14ac:dyDescent="0.3">
      <c r="A16" s="45" t="s">
        <v>123</v>
      </c>
      <c r="B16" s="45"/>
      <c r="C16" s="20"/>
      <c r="D16" s="19"/>
      <c r="E16" s="20"/>
    </row>
    <row r="17" spans="1:7" x14ac:dyDescent="0.3">
      <c r="A17" s="45" t="s">
        <v>70</v>
      </c>
      <c r="B17" s="45"/>
      <c r="C17" s="20"/>
      <c r="D17" s="19"/>
      <c r="E17" s="20"/>
    </row>
    <row r="18" spans="1:7" x14ac:dyDescent="0.3">
      <c r="A18" s="45" t="s">
        <v>71</v>
      </c>
      <c r="B18" s="45"/>
      <c r="C18" s="20"/>
      <c r="D18" s="19"/>
      <c r="E18" s="20"/>
      <c r="G18" s="66"/>
    </row>
    <row r="19" spans="1:7" x14ac:dyDescent="0.3">
      <c r="A19" s="45" t="s">
        <v>72</v>
      </c>
      <c r="B19" s="45"/>
      <c r="C19" s="20"/>
      <c r="D19" s="19"/>
      <c r="E19" s="20"/>
    </row>
    <row r="20" spans="1:7" x14ac:dyDescent="0.3">
      <c r="A20" s="45" t="s">
        <v>73</v>
      </c>
      <c r="B20" s="45"/>
      <c r="C20" s="20"/>
      <c r="D20" s="19"/>
      <c r="E20" s="20"/>
    </row>
    <row r="21" spans="1:7" x14ac:dyDescent="0.3">
      <c r="A21" s="45" t="s">
        <v>74</v>
      </c>
      <c r="B21" s="45"/>
      <c r="C21" s="20"/>
      <c r="D21" s="19"/>
      <c r="E21" s="20"/>
    </row>
    <row r="22" spans="1:7" x14ac:dyDescent="0.3">
      <c r="A22" s="45" t="s">
        <v>75</v>
      </c>
      <c r="B22" s="45"/>
      <c r="C22" s="20"/>
      <c r="D22" s="19"/>
      <c r="E22" s="20"/>
    </row>
    <row r="23" spans="1:7" x14ac:dyDescent="0.3">
      <c r="A23" s="45" t="s">
        <v>76</v>
      </c>
      <c r="B23" s="45"/>
      <c r="C23" s="20"/>
      <c r="D23" s="19"/>
      <c r="E23" s="20"/>
    </row>
    <row r="24" spans="1:7" x14ac:dyDescent="0.3">
      <c r="A24" s="45" t="s">
        <v>77</v>
      </c>
      <c r="B24" s="45"/>
      <c r="C24" s="20"/>
      <c r="D24" s="19"/>
      <c r="E24" s="20"/>
    </row>
    <row r="25" spans="1:7" x14ac:dyDescent="0.3">
      <c r="A25" s="45" t="s">
        <v>78</v>
      </c>
      <c r="B25" s="45"/>
      <c r="C25" s="20"/>
      <c r="D25" s="19"/>
      <c r="E25" s="20"/>
    </row>
    <row r="26" spans="1:7" x14ac:dyDescent="0.3">
      <c r="A26" s="45" t="s">
        <v>79</v>
      </c>
      <c r="B26" s="45"/>
      <c r="C26" s="20"/>
      <c r="D26" s="19"/>
      <c r="E26" s="20"/>
    </row>
    <row r="27" spans="1:7" x14ac:dyDescent="0.3">
      <c r="A27" s="48" t="s">
        <v>80</v>
      </c>
      <c r="B27" s="48"/>
      <c r="C27" s="20"/>
      <c r="D27" s="19"/>
      <c r="E27" s="20"/>
    </row>
    <row r="28" spans="1:7" x14ac:dyDescent="0.3">
      <c r="A28" s="48" t="s">
        <v>81</v>
      </c>
      <c r="B28" s="48"/>
      <c r="C28" s="20"/>
      <c r="D28" s="19"/>
      <c r="E28" s="20"/>
    </row>
    <row r="29" spans="1:7" x14ac:dyDescent="0.3">
      <c r="A29" s="48" t="s">
        <v>82</v>
      </c>
      <c r="B29" s="48"/>
      <c r="C29" s="20"/>
      <c r="D29" s="19"/>
      <c r="E29" s="20"/>
    </row>
    <row r="30" spans="1:7" x14ac:dyDescent="0.3">
      <c r="A30" s="48" t="s">
        <v>83</v>
      </c>
      <c r="B30" s="48"/>
      <c r="C30" s="20"/>
      <c r="D30" s="19"/>
      <c r="E30" s="20"/>
    </row>
    <row r="31" spans="1:7" x14ac:dyDescent="0.3">
      <c r="A31" s="48" t="s">
        <v>84</v>
      </c>
      <c r="B31" s="48"/>
      <c r="C31" s="20"/>
      <c r="D31" s="19"/>
      <c r="E31" s="20"/>
    </row>
    <row r="32" spans="1:7" x14ac:dyDescent="0.3">
      <c r="A32" s="48" t="s">
        <v>85</v>
      </c>
      <c r="B32" s="48"/>
      <c r="C32" s="20"/>
      <c r="D32" s="19"/>
      <c r="E32" s="20"/>
    </row>
    <row r="33" spans="1:5" x14ac:dyDescent="0.3">
      <c r="A33" s="48" t="s">
        <v>86</v>
      </c>
      <c r="B33" s="48"/>
      <c r="C33" s="20"/>
      <c r="D33" s="19"/>
      <c r="E33" s="20"/>
    </row>
    <row r="34" spans="1:5" x14ac:dyDescent="0.3">
      <c r="A34" s="48" t="s">
        <v>87</v>
      </c>
      <c r="B34" s="48"/>
      <c r="C34" s="20"/>
      <c r="D34" s="19"/>
      <c r="E34" s="20"/>
    </row>
    <row r="35" spans="1:5" x14ac:dyDescent="0.3">
      <c r="A35" s="48" t="s">
        <v>88</v>
      </c>
      <c r="B35" s="48"/>
      <c r="C35" s="20"/>
      <c r="D35" s="19"/>
      <c r="E35" s="20"/>
    </row>
    <row r="36" spans="1:5" x14ac:dyDescent="0.3">
      <c r="A36" s="72" t="s">
        <v>23</v>
      </c>
      <c r="B36" s="90"/>
      <c r="C36" s="20"/>
      <c r="D36" s="19"/>
      <c r="E36" s="20"/>
    </row>
    <row r="37" spans="1:5" x14ac:dyDescent="0.3">
      <c r="A37" s="72" t="s">
        <v>23</v>
      </c>
      <c r="B37" s="90"/>
      <c r="C37" s="20"/>
      <c r="D37" s="19"/>
      <c r="E37" s="20"/>
    </row>
    <row r="38" spans="1:5" x14ac:dyDescent="0.3">
      <c r="A38" s="72" t="s">
        <v>23</v>
      </c>
      <c r="B38" s="90"/>
      <c r="C38" s="20"/>
      <c r="D38" s="19"/>
      <c r="E38" s="20"/>
    </row>
    <row r="39" spans="1:5" ht="15" thickBot="1" x14ac:dyDescent="0.35">
      <c r="A39" s="73" t="s">
        <v>28</v>
      </c>
      <c r="B39" s="91"/>
      <c r="C39" s="20"/>
      <c r="D39" s="19"/>
      <c r="E39" s="20"/>
    </row>
    <row r="40" spans="1:5" ht="15" thickBot="1" x14ac:dyDescent="0.35">
      <c r="A40" s="118" t="s">
        <v>7</v>
      </c>
      <c r="B40" s="119"/>
      <c r="C40" s="119"/>
      <c r="D40" s="119"/>
      <c r="E40" s="120"/>
    </row>
    <row r="41" spans="1:5" ht="15" thickBot="1" x14ac:dyDescent="0.35">
      <c r="A41" s="92" t="s">
        <v>0</v>
      </c>
      <c r="B41" s="92" t="s">
        <v>26</v>
      </c>
      <c r="C41" s="68" t="s">
        <v>25</v>
      </c>
      <c r="D41" s="83" t="s">
        <v>2</v>
      </c>
      <c r="E41" s="68" t="s">
        <v>89</v>
      </c>
    </row>
    <row r="42" spans="1:5" x14ac:dyDescent="0.3">
      <c r="A42" s="46" t="s">
        <v>90</v>
      </c>
      <c r="B42" s="46"/>
      <c r="C42" s="23"/>
      <c r="D42" s="22"/>
      <c r="E42" s="23"/>
    </row>
    <row r="43" spans="1:5" x14ac:dyDescent="0.3">
      <c r="A43" s="47" t="s">
        <v>91</v>
      </c>
      <c r="B43" s="47"/>
      <c r="C43" s="21"/>
      <c r="D43" s="26"/>
      <c r="E43" s="21"/>
    </row>
    <row r="44" spans="1:5" x14ac:dyDescent="0.3">
      <c r="A44" s="46" t="s">
        <v>92</v>
      </c>
      <c r="B44" s="46"/>
      <c r="C44" s="23"/>
      <c r="D44" s="22"/>
      <c r="E44" s="23"/>
    </row>
    <row r="45" spans="1:5" x14ac:dyDescent="0.3">
      <c r="A45" s="47" t="s">
        <v>93</v>
      </c>
      <c r="B45" s="47"/>
      <c r="C45" s="21"/>
      <c r="D45" s="26"/>
      <c r="E45" s="21"/>
    </row>
    <row r="46" spans="1:5" x14ac:dyDescent="0.3">
      <c r="A46" s="47" t="s">
        <v>94</v>
      </c>
      <c r="B46" s="47"/>
      <c r="C46" s="21"/>
      <c r="D46" s="26"/>
      <c r="E46" s="21"/>
    </row>
    <row r="47" spans="1:5" x14ac:dyDescent="0.3">
      <c r="A47" s="72" t="s">
        <v>24</v>
      </c>
      <c r="B47" s="90"/>
      <c r="C47" s="21"/>
      <c r="D47" s="26"/>
      <c r="E47" s="21"/>
    </row>
    <row r="48" spans="1:5" x14ac:dyDescent="0.3">
      <c r="A48" s="72" t="s">
        <v>24</v>
      </c>
      <c r="B48" s="90"/>
      <c r="C48" s="21"/>
      <c r="D48" s="26"/>
      <c r="E48" s="21"/>
    </row>
    <row r="49" spans="1:5" x14ac:dyDescent="0.3">
      <c r="A49" s="72" t="s">
        <v>24</v>
      </c>
      <c r="B49" s="90"/>
      <c r="C49" s="21"/>
      <c r="D49" s="26"/>
      <c r="E49" s="21"/>
    </row>
    <row r="50" spans="1:5" ht="15" thickBot="1" x14ac:dyDescent="0.35">
      <c r="A50" s="73" t="s">
        <v>28</v>
      </c>
      <c r="B50" s="93"/>
      <c r="C50" s="94"/>
      <c r="D50" s="95"/>
      <c r="E50" s="94"/>
    </row>
    <row r="51" spans="1:5" ht="15" thickBot="1" x14ac:dyDescent="0.35">
      <c r="A51" s="118" t="s">
        <v>95</v>
      </c>
      <c r="B51" s="119"/>
      <c r="C51" s="119"/>
      <c r="D51" s="119"/>
      <c r="E51" s="120"/>
    </row>
    <row r="52" spans="1:5" ht="15" thickBot="1" x14ac:dyDescent="0.35">
      <c r="A52" s="92" t="s">
        <v>0</v>
      </c>
      <c r="B52" s="92" t="s">
        <v>26</v>
      </c>
      <c r="C52" s="68" t="s">
        <v>25</v>
      </c>
      <c r="D52" s="83" t="s">
        <v>2</v>
      </c>
      <c r="E52" s="68" t="s">
        <v>89</v>
      </c>
    </row>
    <row r="53" spans="1:5" x14ac:dyDescent="0.3">
      <c r="A53" s="96" t="s">
        <v>96</v>
      </c>
      <c r="B53" s="97"/>
      <c r="C53" s="98"/>
      <c r="D53" s="99"/>
      <c r="E53" s="98"/>
    </row>
    <row r="54" spans="1:5" x14ac:dyDescent="0.3">
      <c r="A54" s="45" t="s">
        <v>97</v>
      </c>
      <c r="B54" s="100"/>
      <c r="C54" s="21"/>
      <c r="D54" s="26"/>
      <c r="E54" s="21"/>
    </row>
    <row r="55" spans="1:5" x14ac:dyDescent="0.3">
      <c r="A55" s="45" t="s">
        <v>98</v>
      </c>
      <c r="B55" s="101"/>
      <c r="C55" s="21"/>
      <c r="D55" s="26"/>
      <c r="E55" s="21"/>
    </row>
    <row r="56" spans="1:5" x14ac:dyDescent="0.3">
      <c r="A56" s="45" t="s">
        <v>99</v>
      </c>
      <c r="B56" s="101"/>
      <c r="C56" s="21"/>
      <c r="D56" s="26"/>
      <c r="E56" s="21"/>
    </row>
    <row r="57" spans="1:5" x14ac:dyDescent="0.3">
      <c r="A57" s="45" t="s">
        <v>100</v>
      </c>
      <c r="B57" s="101"/>
      <c r="C57" s="21"/>
      <c r="D57" s="26"/>
      <c r="E57" s="21"/>
    </row>
    <row r="58" spans="1:5" x14ac:dyDescent="0.3">
      <c r="A58" s="48" t="s">
        <v>101</v>
      </c>
      <c r="B58" s="102"/>
      <c r="C58" s="21"/>
      <c r="D58" s="26"/>
      <c r="E58" s="21"/>
    </row>
    <row r="59" spans="1:5" x14ac:dyDescent="0.3">
      <c r="A59" s="48" t="s">
        <v>102</v>
      </c>
      <c r="B59" s="102"/>
      <c r="C59" s="21"/>
      <c r="D59" s="26"/>
      <c r="E59" s="21"/>
    </row>
    <row r="60" spans="1:5" x14ac:dyDescent="0.3">
      <c r="A60" s="48" t="s">
        <v>103</v>
      </c>
      <c r="B60" s="102"/>
      <c r="C60" s="21"/>
      <c r="D60" s="26"/>
      <c r="E60" s="21"/>
    </row>
    <row r="61" spans="1:5" x14ac:dyDescent="0.3">
      <c r="A61" s="48" t="s">
        <v>104</v>
      </c>
      <c r="B61" s="103"/>
      <c r="C61" s="69"/>
      <c r="D61" s="104"/>
      <c r="E61" s="69"/>
    </row>
    <row r="62" spans="1:5" x14ac:dyDescent="0.3">
      <c r="A62" s="72" t="s">
        <v>27</v>
      </c>
      <c r="B62" s="90"/>
      <c r="C62" s="21"/>
      <c r="D62" s="26"/>
      <c r="E62" s="21"/>
    </row>
    <row r="63" spans="1:5" x14ac:dyDescent="0.3">
      <c r="A63" s="72" t="s">
        <v>27</v>
      </c>
      <c r="B63" s="90"/>
      <c r="C63" s="21"/>
      <c r="D63" s="26"/>
      <c r="E63" s="21"/>
    </row>
    <row r="64" spans="1:5" ht="15" thickBot="1" x14ac:dyDescent="0.35">
      <c r="A64" s="74" t="s">
        <v>28</v>
      </c>
      <c r="B64" s="91"/>
      <c r="C64" s="25"/>
      <c r="D64" s="24"/>
      <c r="E64" s="25"/>
    </row>
    <row r="65" spans="1:7" ht="15" thickBot="1" x14ac:dyDescent="0.35"/>
    <row r="66" spans="1:7" ht="21.9" thickBot="1" x14ac:dyDescent="0.5">
      <c r="A66" s="109" t="s">
        <v>105</v>
      </c>
      <c r="B66" s="110"/>
      <c r="C66" s="110"/>
      <c r="D66" s="110"/>
      <c r="E66" s="111"/>
    </row>
    <row r="67" spans="1:7" ht="13.55" customHeight="1" thickBot="1" x14ac:dyDescent="0.35"/>
    <row r="68" spans="1:7" x14ac:dyDescent="0.3">
      <c r="A68" s="114" t="s">
        <v>62</v>
      </c>
      <c r="B68" s="112" t="s">
        <v>26</v>
      </c>
      <c r="C68" s="112" t="s">
        <v>25</v>
      </c>
      <c r="D68" s="17" t="s">
        <v>2</v>
      </c>
      <c r="E68" s="11" t="s">
        <v>3</v>
      </c>
    </row>
    <row r="69" spans="1:7" ht="15" thickBot="1" x14ac:dyDescent="0.35">
      <c r="A69" s="115"/>
      <c r="B69" s="113"/>
      <c r="C69" s="113"/>
      <c r="D69" s="38" t="s">
        <v>31</v>
      </c>
      <c r="E69" s="1" t="s">
        <v>31</v>
      </c>
    </row>
    <row r="70" spans="1:7" ht="15" thickBot="1" x14ac:dyDescent="0.35">
      <c r="A70" s="44" t="s">
        <v>106</v>
      </c>
      <c r="B70" s="84"/>
      <c r="C70" s="105"/>
      <c r="D70" s="116"/>
      <c r="E70" s="117"/>
    </row>
    <row r="71" spans="1:7" x14ac:dyDescent="0.3">
      <c r="A71" s="45" t="s">
        <v>107</v>
      </c>
      <c r="B71" s="86"/>
      <c r="C71" s="87"/>
      <c r="D71" s="88"/>
      <c r="E71" s="87"/>
    </row>
    <row r="72" spans="1:7" x14ac:dyDescent="0.3">
      <c r="A72" s="45" t="s">
        <v>108</v>
      </c>
      <c r="B72" s="45"/>
      <c r="C72" s="20"/>
      <c r="D72" s="19"/>
      <c r="E72" s="20"/>
    </row>
    <row r="73" spans="1:7" x14ac:dyDescent="0.3">
      <c r="A73" s="45" t="s">
        <v>109</v>
      </c>
      <c r="B73" s="45"/>
      <c r="C73" s="20"/>
      <c r="D73" s="19"/>
      <c r="E73" s="20"/>
    </row>
    <row r="74" spans="1:7" x14ac:dyDescent="0.3">
      <c r="A74" s="45" t="s">
        <v>110</v>
      </c>
      <c r="B74" s="45"/>
      <c r="C74" s="89"/>
      <c r="D74" s="19"/>
      <c r="E74" s="20"/>
    </row>
    <row r="75" spans="1:7" x14ac:dyDescent="0.3">
      <c r="A75" s="45" t="s">
        <v>111</v>
      </c>
      <c r="B75" s="45"/>
      <c r="C75" s="89"/>
      <c r="D75" s="19"/>
      <c r="E75" s="20"/>
    </row>
    <row r="76" spans="1:7" x14ac:dyDescent="0.3">
      <c r="A76" s="45" t="s">
        <v>112</v>
      </c>
      <c r="B76" s="45"/>
      <c r="C76" s="20"/>
      <c r="D76" s="19"/>
      <c r="E76" s="20"/>
    </row>
    <row r="77" spans="1:7" x14ac:dyDescent="0.3">
      <c r="A77" s="45" t="s">
        <v>113</v>
      </c>
      <c r="B77" s="45"/>
      <c r="C77" s="20"/>
      <c r="D77" s="19"/>
      <c r="E77" s="20"/>
    </row>
    <row r="78" spans="1:7" x14ac:dyDescent="0.3">
      <c r="A78" s="45" t="s">
        <v>114</v>
      </c>
      <c r="B78" s="45"/>
      <c r="C78" s="20"/>
      <c r="D78" s="19"/>
      <c r="E78" s="20"/>
      <c r="G78" s="66"/>
    </row>
    <row r="79" spans="1:7" x14ac:dyDescent="0.3">
      <c r="A79" s="72" t="s">
        <v>23</v>
      </c>
      <c r="B79" s="90"/>
      <c r="C79" s="20"/>
      <c r="D79" s="19"/>
      <c r="E79" s="20"/>
    </row>
    <row r="80" spans="1:7" x14ac:dyDescent="0.3">
      <c r="A80" s="72" t="s">
        <v>23</v>
      </c>
      <c r="B80" s="90"/>
      <c r="C80" s="20"/>
      <c r="D80" s="19"/>
      <c r="E80" s="20"/>
    </row>
    <row r="81" spans="1:5" x14ac:dyDescent="0.3">
      <c r="A81" s="72" t="s">
        <v>23</v>
      </c>
      <c r="B81" s="90"/>
      <c r="C81" s="20"/>
      <c r="D81" s="19"/>
      <c r="E81" s="20"/>
    </row>
    <row r="82" spans="1:5" ht="15" thickBot="1" x14ac:dyDescent="0.35">
      <c r="A82" s="73" t="s">
        <v>28</v>
      </c>
      <c r="B82" s="91"/>
      <c r="C82" s="20"/>
      <c r="D82" s="19"/>
      <c r="E82" s="20"/>
    </row>
    <row r="83" spans="1:5" ht="15" thickBot="1" x14ac:dyDescent="0.35">
      <c r="A83" s="118" t="s">
        <v>7</v>
      </c>
      <c r="B83" s="119"/>
      <c r="C83" s="119"/>
      <c r="D83" s="119"/>
      <c r="E83" s="120"/>
    </row>
    <row r="84" spans="1:5" ht="15" thickBot="1" x14ac:dyDescent="0.35">
      <c r="A84" s="92" t="s">
        <v>0</v>
      </c>
      <c r="B84" s="92" t="s">
        <v>26</v>
      </c>
      <c r="C84" s="68" t="s">
        <v>25</v>
      </c>
      <c r="D84" s="83" t="s">
        <v>2</v>
      </c>
      <c r="E84" s="68" t="s">
        <v>89</v>
      </c>
    </row>
    <row r="85" spans="1:5" x14ac:dyDescent="0.3">
      <c r="A85" s="46" t="s">
        <v>115</v>
      </c>
      <c r="B85" s="46"/>
      <c r="C85" s="23"/>
      <c r="D85" s="22"/>
      <c r="E85" s="23"/>
    </row>
    <row r="86" spans="1:5" x14ac:dyDescent="0.3">
      <c r="A86" s="72" t="s">
        <v>24</v>
      </c>
      <c r="B86" s="90"/>
      <c r="C86" s="21"/>
      <c r="D86" s="26"/>
      <c r="E86" s="21"/>
    </row>
    <row r="87" spans="1:5" x14ac:dyDescent="0.3">
      <c r="A87" s="72" t="s">
        <v>24</v>
      </c>
      <c r="B87" s="90"/>
      <c r="C87" s="21"/>
      <c r="D87" s="26"/>
      <c r="E87" s="21"/>
    </row>
    <row r="88" spans="1:5" x14ac:dyDescent="0.3">
      <c r="A88" s="72" t="s">
        <v>24</v>
      </c>
      <c r="B88" s="106"/>
      <c r="C88" s="21"/>
      <c r="D88" s="26"/>
      <c r="E88" s="21"/>
    </row>
    <row r="89" spans="1:5" ht="15" thickBot="1" x14ac:dyDescent="0.35">
      <c r="A89" s="73" t="s">
        <v>28</v>
      </c>
      <c r="B89" s="93"/>
      <c r="C89" s="94"/>
      <c r="D89" s="95"/>
      <c r="E89" s="94"/>
    </row>
    <row r="90" spans="1:5" ht="15" thickBot="1" x14ac:dyDescent="0.35">
      <c r="A90" s="118" t="s">
        <v>116</v>
      </c>
      <c r="B90" s="119"/>
      <c r="C90" s="119"/>
      <c r="D90" s="119"/>
      <c r="E90" s="120"/>
    </row>
    <row r="91" spans="1:5" ht="15" thickBot="1" x14ac:dyDescent="0.35">
      <c r="A91" s="92" t="s">
        <v>0</v>
      </c>
      <c r="B91" s="92" t="s">
        <v>26</v>
      </c>
      <c r="C91" s="68" t="s">
        <v>25</v>
      </c>
      <c r="D91" s="83" t="s">
        <v>2</v>
      </c>
      <c r="E91" s="68" t="s">
        <v>89</v>
      </c>
    </row>
    <row r="92" spans="1:5" x14ac:dyDescent="0.3">
      <c r="A92" s="96" t="s">
        <v>117</v>
      </c>
      <c r="B92" s="97"/>
      <c r="C92" s="98"/>
      <c r="D92" s="99"/>
      <c r="E92" s="98"/>
    </row>
    <row r="93" spans="1:5" x14ac:dyDescent="0.3">
      <c r="A93" s="45" t="s">
        <v>127</v>
      </c>
      <c r="B93" s="100"/>
      <c r="C93" s="21"/>
      <c r="D93" s="26"/>
      <c r="E93" s="21"/>
    </row>
    <row r="94" spans="1:5" x14ac:dyDescent="0.3">
      <c r="A94" s="45" t="s">
        <v>128</v>
      </c>
      <c r="B94" s="107"/>
      <c r="C94" s="21"/>
      <c r="D94" s="26"/>
      <c r="E94" s="21"/>
    </row>
    <row r="95" spans="1:5" x14ac:dyDescent="0.3">
      <c r="A95" s="45" t="s">
        <v>129</v>
      </c>
      <c r="B95" s="107"/>
      <c r="C95" s="21"/>
      <c r="D95" s="26"/>
      <c r="E95" s="21"/>
    </row>
    <row r="96" spans="1:5" x14ac:dyDescent="0.3">
      <c r="A96" s="45" t="s">
        <v>118</v>
      </c>
      <c r="B96" s="107"/>
      <c r="C96" s="21"/>
      <c r="D96" s="26"/>
      <c r="E96" s="21"/>
    </row>
    <row r="97" spans="1:5" x14ac:dyDescent="0.3">
      <c r="A97" s="45" t="s">
        <v>119</v>
      </c>
      <c r="B97" s="107"/>
      <c r="C97" s="21"/>
      <c r="D97" s="26"/>
      <c r="E97" s="21"/>
    </row>
    <row r="98" spans="1:5" x14ac:dyDescent="0.3">
      <c r="A98" s="45" t="s">
        <v>41</v>
      </c>
      <c r="B98" s="101"/>
      <c r="C98" s="21"/>
      <c r="D98" s="26"/>
      <c r="E98" s="21"/>
    </row>
    <row r="99" spans="1:5" x14ac:dyDescent="0.3">
      <c r="A99" s="45" t="s">
        <v>120</v>
      </c>
      <c r="B99" s="101"/>
      <c r="C99" s="21"/>
      <c r="D99" s="26"/>
      <c r="E99" s="21"/>
    </row>
    <row r="100" spans="1:5" x14ac:dyDescent="0.3">
      <c r="A100" s="45" t="s">
        <v>121</v>
      </c>
      <c r="B100" s="101"/>
      <c r="C100" s="21"/>
      <c r="D100" s="26"/>
      <c r="E100" s="21"/>
    </row>
    <row r="101" spans="1:5" x14ac:dyDescent="0.3">
      <c r="A101" s="48" t="s">
        <v>136</v>
      </c>
      <c r="B101" s="102"/>
      <c r="C101" s="21"/>
      <c r="D101" s="26"/>
      <c r="E101" s="21"/>
    </row>
    <row r="102" spans="1:5" x14ac:dyDescent="0.3">
      <c r="A102" s="48" t="s">
        <v>122</v>
      </c>
      <c r="B102" s="102"/>
      <c r="C102" s="21"/>
      <c r="D102" s="26"/>
      <c r="E102" s="21"/>
    </row>
    <row r="103" spans="1:5" x14ac:dyDescent="0.3">
      <c r="A103" s="72" t="s">
        <v>27</v>
      </c>
      <c r="B103" s="90"/>
      <c r="C103" s="21"/>
      <c r="D103" s="26"/>
      <c r="E103" s="21"/>
    </row>
    <row r="104" spans="1:5" x14ac:dyDescent="0.3">
      <c r="A104" s="72" t="s">
        <v>27</v>
      </c>
      <c r="B104" s="90"/>
      <c r="C104" s="21"/>
      <c r="D104" s="26"/>
      <c r="E104" s="21"/>
    </row>
    <row r="105" spans="1:5" ht="15" thickBot="1" x14ac:dyDescent="0.35">
      <c r="A105" s="74" t="s">
        <v>28</v>
      </c>
      <c r="B105" s="91"/>
      <c r="C105" s="25"/>
      <c r="D105" s="24"/>
      <c r="E105" s="25"/>
    </row>
    <row r="106" spans="1:5" ht="15" thickBot="1" x14ac:dyDescent="0.35"/>
    <row r="107" spans="1:5" ht="21.9" thickBot="1" x14ac:dyDescent="0.5">
      <c r="A107" s="109" t="s">
        <v>43</v>
      </c>
      <c r="B107" s="110"/>
      <c r="C107" s="110"/>
      <c r="D107" s="110"/>
      <c r="E107" s="111"/>
    </row>
    <row r="108" spans="1:5" ht="15" thickBot="1" x14ac:dyDescent="0.35"/>
    <row r="109" spans="1:5" x14ac:dyDescent="0.3">
      <c r="A109" s="112" t="s">
        <v>0</v>
      </c>
      <c r="B109" s="112" t="s">
        <v>26</v>
      </c>
      <c r="C109" s="112" t="s">
        <v>25</v>
      </c>
      <c r="D109" s="17" t="s">
        <v>2</v>
      </c>
      <c r="E109" s="11" t="s">
        <v>3</v>
      </c>
    </row>
    <row r="110" spans="1:5" ht="15" thickBot="1" x14ac:dyDescent="0.35">
      <c r="A110" s="113"/>
      <c r="B110" s="113"/>
      <c r="C110" s="113"/>
      <c r="D110" s="38" t="s">
        <v>31</v>
      </c>
      <c r="E110" s="1" t="s">
        <v>31</v>
      </c>
    </row>
    <row r="111" spans="1:5" x14ac:dyDescent="0.3">
      <c r="A111" s="46" t="s">
        <v>44</v>
      </c>
      <c r="B111" s="46"/>
      <c r="C111" s="23"/>
      <c r="D111" s="22"/>
      <c r="E111" s="23"/>
    </row>
    <row r="112" spans="1:5" x14ac:dyDescent="0.3">
      <c r="A112" s="46" t="s">
        <v>53</v>
      </c>
      <c r="B112" s="46"/>
      <c r="C112" s="23"/>
      <c r="D112" s="22"/>
      <c r="E112" s="23"/>
    </row>
    <row r="113" spans="1:5" x14ac:dyDescent="0.3">
      <c r="A113" s="47" t="s">
        <v>45</v>
      </c>
      <c r="B113" s="47"/>
      <c r="C113" s="21"/>
      <c r="D113" s="26"/>
      <c r="E113" s="79"/>
    </row>
    <row r="114" spans="1:5" x14ac:dyDescent="0.3">
      <c r="A114" s="47" t="s">
        <v>46</v>
      </c>
      <c r="B114" s="70"/>
      <c r="C114" s="67"/>
      <c r="D114" s="27"/>
      <c r="E114" s="43"/>
    </row>
    <row r="115" spans="1:5" x14ac:dyDescent="0.3">
      <c r="A115" s="47" t="s">
        <v>47</v>
      </c>
      <c r="B115" s="70"/>
      <c r="C115" s="67"/>
      <c r="D115" s="27"/>
      <c r="E115" s="28"/>
    </row>
    <row r="116" spans="1:5" x14ac:dyDescent="0.3">
      <c r="A116" s="47" t="s">
        <v>48</v>
      </c>
      <c r="B116" s="70"/>
      <c r="C116" s="67"/>
      <c r="D116" s="27"/>
      <c r="E116" s="43"/>
    </row>
    <row r="117" spans="1:5" x14ac:dyDescent="0.3">
      <c r="A117" s="47" t="s">
        <v>49</v>
      </c>
      <c r="B117" s="70"/>
      <c r="C117" s="67"/>
      <c r="D117" s="27"/>
      <c r="E117" s="28"/>
    </row>
    <row r="118" spans="1:5" x14ac:dyDescent="0.3">
      <c r="A118" s="47" t="s">
        <v>50</v>
      </c>
      <c r="B118" s="70"/>
      <c r="C118" s="67"/>
      <c r="D118" s="27"/>
      <c r="E118" s="43"/>
    </row>
    <row r="119" spans="1:5" x14ac:dyDescent="0.3">
      <c r="A119" s="47" t="s">
        <v>51</v>
      </c>
      <c r="B119" s="70"/>
      <c r="C119" s="67"/>
      <c r="D119" s="27"/>
      <c r="E119" s="28"/>
    </row>
    <row r="120" spans="1:5" x14ac:dyDescent="0.3">
      <c r="A120" s="47" t="s">
        <v>52</v>
      </c>
      <c r="B120" s="70"/>
      <c r="C120" s="67"/>
      <c r="D120" s="81"/>
      <c r="E120" s="43"/>
    </row>
    <row r="121" spans="1:5" x14ac:dyDescent="0.3">
      <c r="A121" s="70" t="s">
        <v>130</v>
      </c>
      <c r="B121" s="70"/>
      <c r="C121" s="67"/>
      <c r="D121" s="81"/>
      <c r="E121" s="43"/>
    </row>
    <row r="122" spans="1:5" x14ac:dyDescent="0.3">
      <c r="A122" s="70" t="s">
        <v>131</v>
      </c>
      <c r="B122" s="70"/>
      <c r="C122" s="67"/>
      <c r="D122" s="81"/>
      <c r="E122" s="43"/>
    </row>
    <row r="123" spans="1:5" x14ac:dyDescent="0.3">
      <c r="A123" s="70" t="s">
        <v>132</v>
      </c>
      <c r="B123" s="70"/>
      <c r="C123" s="67"/>
      <c r="D123" s="81"/>
      <c r="E123" s="28"/>
    </row>
    <row r="124" spans="1:5" x14ac:dyDescent="0.3">
      <c r="A124" s="70" t="s">
        <v>133</v>
      </c>
      <c r="B124" s="70"/>
      <c r="C124" s="67"/>
      <c r="D124" s="81"/>
      <c r="E124" s="28"/>
    </row>
    <row r="125" spans="1:5" x14ac:dyDescent="0.3">
      <c r="A125" s="70" t="s">
        <v>57</v>
      </c>
      <c r="B125" s="70"/>
      <c r="C125" s="67"/>
      <c r="D125" s="80"/>
      <c r="E125" s="43"/>
    </row>
    <row r="126" spans="1:5" x14ac:dyDescent="0.3">
      <c r="A126" s="70" t="s">
        <v>58</v>
      </c>
      <c r="B126" s="70"/>
      <c r="C126" s="67"/>
      <c r="D126" s="80"/>
      <c r="E126" s="43"/>
    </row>
    <row r="127" spans="1:5" x14ac:dyDescent="0.3">
      <c r="A127" s="70" t="s">
        <v>137</v>
      </c>
      <c r="B127" s="70"/>
      <c r="C127" s="67"/>
      <c r="D127" s="81"/>
      <c r="E127" s="43"/>
    </row>
    <row r="128" spans="1:5" x14ac:dyDescent="0.3">
      <c r="A128" s="70" t="s">
        <v>138</v>
      </c>
      <c r="B128" s="70"/>
      <c r="C128" s="67"/>
      <c r="D128" s="81"/>
      <c r="E128" s="43"/>
    </row>
    <row r="129" spans="1:5" x14ac:dyDescent="0.3">
      <c r="A129" s="70" t="s">
        <v>139</v>
      </c>
      <c r="B129" s="70"/>
      <c r="C129" s="67"/>
      <c r="D129" s="81"/>
      <c r="E129" s="43"/>
    </row>
    <row r="130" spans="1:5" x14ac:dyDescent="0.3">
      <c r="A130" s="70" t="s">
        <v>140</v>
      </c>
      <c r="B130" s="70"/>
      <c r="C130" s="67"/>
      <c r="D130" s="81"/>
      <c r="E130" s="43"/>
    </row>
    <row r="131" spans="1:5" x14ac:dyDescent="0.3">
      <c r="A131" s="70" t="s">
        <v>141</v>
      </c>
      <c r="B131" s="70"/>
      <c r="C131" s="67"/>
      <c r="D131" s="81"/>
      <c r="E131" s="43"/>
    </row>
    <row r="132" spans="1:5" x14ac:dyDescent="0.3">
      <c r="A132" s="70" t="s">
        <v>54</v>
      </c>
      <c r="B132" s="70"/>
      <c r="C132" s="67"/>
      <c r="D132" s="27"/>
      <c r="E132" s="28"/>
    </row>
    <row r="133" spans="1:5" x14ac:dyDescent="0.3">
      <c r="A133" s="70" t="s">
        <v>134</v>
      </c>
      <c r="B133" s="70"/>
      <c r="C133" s="67"/>
      <c r="D133" s="27"/>
      <c r="E133" s="28"/>
    </row>
    <row r="134" spans="1:5" x14ac:dyDescent="0.3">
      <c r="A134" s="70" t="s">
        <v>135</v>
      </c>
      <c r="B134" s="70"/>
      <c r="C134" s="67"/>
      <c r="D134" s="27"/>
      <c r="E134" s="28"/>
    </row>
    <row r="135" spans="1:5" x14ac:dyDescent="0.3">
      <c r="A135" s="70" t="s">
        <v>55</v>
      </c>
      <c r="B135" s="70"/>
      <c r="C135" s="67"/>
      <c r="D135" s="27"/>
      <c r="E135" s="43"/>
    </row>
    <row r="136" spans="1:5" x14ac:dyDescent="0.3">
      <c r="A136" s="72" t="s">
        <v>27</v>
      </c>
      <c r="B136" s="71"/>
      <c r="C136" s="43"/>
      <c r="D136" s="27"/>
      <c r="E136" s="43"/>
    </row>
    <row r="137" spans="1:5" x14ac:dyDescent="0.3">
      <c r="A137" s="72" t="s">
        <v>27</v>
      </c>
      <c r="B137" s="71"/>
      <c r="C137" s="43"/>
      <c r="D137" s="27"/>
      <c r="E137" s="43"/>
    </row>
    <row r="138" spans="1:5" ht="15" thickBot="1" x14ac:dyDescent="0.35">
      <c r="A138" s="74" t="s">
        <v>28</v>
      </c>
      <c r="B138" s="58"/>
      <c r="C138" s="25"/>
      <c r="D138" s="24"/>
      <c r="E138" s="25"/>
    </row>
    <row r="139" spans="1:5" ht="15" thickBot="1" x14ac:dyDescent="0.35"/>
    <row r="140" spans="1:5" ht="21.9" thickBot="1" x14ac:dyDescent="0.5">
      <c r="A140" s="109" t="s">
        <v>5</v>
      </c>
      <c r="B140" s="110"/>
      <c r="C140" s="110"/>
      <c r="D140" s="110"/>
      <c r="E140" s="111"/>
    </row>
    <row r="141" spans="1:5" ht="15" thickBot="1" x14ac:dyDescent="0.35"/>
    <row r="142" spans="1:5" x14ac:dyDescent="0.3">
      <c r="A142" s="112" t="s">
        <v>0</v>
      </c>
      <c r="B142" s="112" t="s">
        <v>26</v>
      </c>
      <c r="C142" s="112" t="s">
        <v>25</v>
      </c>
      <c r="D142" s="17" t="s">
        <v>2</v>
      </c>
      <c r="E142" s="11" t="s">
        <v>3</v>
      </c>
    </row>
    <row r="143" spans="1:5" ht="15" thickBot="1" x14ac:dyDescent="0.35">
      <c r="A143" s="113"/>
      <c r="B143" s="113"/>
      <c r="C143" s="113"/>
      <c r="D143" s="38" t="s">
        <v>31</v>
      </c>
      <c r="E143" s="1" t="s">
        <v>31</v>
      </c>
    </row>
    <row r="144" spans="1:5" x14ac:dyDescent="0.3">
      <c r="A144" s="46" t="s">
        <v>4</v>
      </c>
      <c r="B144" s="46"/>
      <c r="C144" s="23"/>
      <c r="D144" s="22"/>
      <c r="E144" s="23"/>
    </row>
    <row r="145" spans="1:5" x14ac:dyDescent="0.3">
      <c r="A145" s="47" t="s">
        <v>6</v>
      </c>
      <c r="B145" s="47"/>
      <c r="C145" s="21"/>
      <c r="D145" s="26"/>
      <c r="E145" s="21"/>
    </row>
    <row r="146" spans="1:5" x14ac:dyDescent="0.3">
      <c r="A146" s="70" t="s">
        <v>16</v>
      </c>
      <c r="B146" s="70"/>
      <c r="C146" s="67"/>
      <c r="D146" s="27"/>
      <c r="E146" s="28"/>
    </row>
    <row r="147" spans="1:5" x14ac:dyDescent="0.3">
      <c r="A147" s="70" t="s">
        <v>18</v>
      </c>
      <c r="B147" s="70"/>
      <c r="C147" s="67"/>
      <c r="D147" s="27"/>
      <c r="E147" s="28"/>
    </row>
    <row r="148" spans="1:5" x14ac:dyDescent="0.3">
      <c r="A148" s="70" t="s">
        <v>38</v>
      </c>
      <c r="B148" s="70"/>
      <c r="C148" s="67"/>
      <c r="D148" s="27"/>
      <c r="E148" s="43"/>
    </row>
    <row r="149" spans="1:5" x14ac:dyDescent="0.3">
      <c r="A149" s="70" t="s">
        <v>39</v>
      </c>
      <c r="B149" s="70"/>
      <c r="C149" s="67"/>
      <c r="D149" s="27"/>
      <c r="E149" s="43"/>
    </row>
    <row r="150" spans="1:5" x14ac:dyDescent="0.3">
      <c r="A150" s="70" t="s">
        <v>124</v>
      </c>
      <c r="B150" s="70"/>
      <c r="C150" s="43"/>
      <c r="D150" s="27"/>
      <c r="E150" s="43"/>
    </row>
    <row r="151" spans="1:5" x14ac:dyDescent="0.3">
      <c r="A151" s="70" t="s">
        <v>20</v>
      </c>
      <c r="B151" s="70"/>
      <c r="C151" s="67"/>
      <c r="D151" s="27"/>
      <c r="E151" s="28"/>
    </row>
    <row r="152" spans="1:5" x14ac:dyDescent="0.3">
      <c r="A152" s="70" t="s">
        <v>19</v>
      </c>
      <c r="B152" s="70"/>
      <c r="C152" s="67"/>
      <c r="D152" s="27"/>
      <c r="E152" s="28"/>
    </row>
    <row r="153" spans="1:5" x14ac:dyDescent="0.3">
      <c r="A153" s="70" t="s">
        <v>17</v>
      </c>
      <c r="B153" s="70"/>
      <c r="C153" s="43"/>
      <c r="D153" s="27"/>
      <c r="E153" s="43"/>
    </row>
    <row r="154" spans="1:5" x14ac:dyDescent="0.3">
      <c r="A154" s="70" t="s">
        <v>40</v>
      </c>
      <c r="B154" s="70"/>
      <c r="C154" s="43"/>
      <c r="D154" s="27"/>
      <c r="E154" s="43"/>
    </row>
    <row r="155" spans="1:5" x14ac:dyDescent="0.3">
      <c r="A155" s="72" t="s">
        <v>27</v>
      </c>
      <c r="B155" s="71"/>
      <c r="C155" s="43"/>
      <c r="D155" s="27"/>
      <c r="E155" s="43"/>
    </row>
    <row r="156" spans="1:5" x14ac:dyDescent="0.3">
      <c r="A156" s="72" t="s">
        <v>27</v>
      </c>
      <c r="B156" s="71"/>
      <c r="C156" s="43"/>
      <c r="D156" s="27"/>
      <c r="E156" s="43"/>
    </row>
    <row r="157" spans="1:5" ht="15" thickBot="1" x14ac:dyDescent="0.35">
      <c r="A157" s="74" t="s">
        <v>28</v>
      </c>
      <c r="B157" s="58"/>
      <c r="C157" s="25"/>
      <c r="D157" s="24"/>
      <c r="E157" s="25"/>
    </row>
    <row r="159" spans="1:5" x14ac:dyDescent="0.3">
      <c r="A159" s="50" t="s">
        <v>21</v>
      </c>
      <c r="B159" s="50"/>
    </row>
    <row r="161" spans="1:2" x14ac:dyDescent="0.3">
      <c r="A161" s="42"/>
      <c r="B161" s="42"/>
    </row>
  </sheetData>
  <dataConsolidate/>
  <mergeCells count="24">
    <mergeCell ref="A1:E1"/>
    <mergeCell ref="A2:E2"/>
    <mergeCell ref="A90:E90"/>
    <mergeCell ref="D70:E70"/>
    <mergeCell ref="A83:E83"/>
    <mergeCell ref="A40:E40"/>
    <mergeCell ref="C142:C143"/>
    <mergeCell ref="A142:A143"/>
    <mergeCell ref="A140:E140"/>
    <mergeCell ref="B142:B143"/>
    <mergeCell ref="A109:A110"/>
    <mergeCell ref="C109:C110"/>
    <mergeCell ref="A107:E107"/>
    <mergeCell ref="B109:B110"/>
    <mergeCell ref="A4:E4"/>
    <mergeCell ref="A6:A7"/>
    <mergeCell ref="B6:B7"/>
    <mergeCell ref="C6:C7"/>
    <mergeCell ref="D8:E8"/>
    <mergeCell ref="A51:E51"/>
    <mergeCell ref="A66:E66"/>
    <mergeCell ref="A68:A69"/>
    <mergeCell ref="B68:B69"/>
    <mergeCell ref="C68:C69"/>
  </mergeCells>
  <pageMargins left="0.70866141732283472" right="0.70866141732283472" top="0.74803149606299213" bottom="0.55118110236220474" header="0.31496062992125984" footer="0.3149606299212598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8"/>
  <sheetViews>
    <sheetView zoomScale="85" zoomScaleNormal="85" workbookViewId="0">
      <selection activeCell="B10" sqref="B10"/>
    </sheetView>
  </sheetViews>
  <sheetFormatPr baseColWidth="10" defaultRowHeight="14.4" x14ac:dyDescent="0.3"/>
  <cols>
    <col min="1" max="1" width="93.3984375" bestFit="1" customWidth="1"/>
    <col min="2" max="6" width="22.5" customWidth="1"/>
    <col min="7" max="7" width="81.09765625" customWidth="1"/>
  </cols>
  <sheetData>
    <row r="1" spans="1:7" ht="23.65" thickBot="1" x14ac:dyDescent="0.5">
      <c r="A1" s="132" t="s">
        <v>60</v>
      </c>
      <c r="B1" s="133"/>
      <c r="C1" s="133"/>
      <c r="D1" s="133"/>
      <c r="E1" s="133"/>
      <c r="F1" s="134"/>
    </row>
    <row r="2" spans="1:7" ht="23.65" thickBot="1" x14ac:dyDescent="0.5">
      <c r="A2" s="14"/>
      <c r="B2" s="15"/>
      <c r="C2" s="15"/>
      <c r="D2" s="15"/>
      <c r="E2" s="15"/>
      <c r="F2" s="16"/>
    </row>
    <row r="3" spans="1:7" ht="16.7" thickBot="1" x14ac:dyDescent="0.35">
      <c r="A3" s="54" t="s">
        <v>0</v>
      </c>
      <c r="B3" s="55" t="s">
        <v>8</v>
      </c>
      <c r="C3" s="135" t="s">
        <v>2</v>
      </c>
      <c r="D3" s="143"/>
      <c r="E3" s="135" t="s">
        <v>34</v>
      </c>
      <c r="F3" s="136"/>
      <c r="G3" s="56" t="s">
        <v>22</v>
      </c>
    </row>
    <row r="4" spans="1:7" ht="16.149999999999999" x14ac:dyDescent="0.35">
      <c r="A4" s="37" t="s">
        <v>61</v>
      </c>
      <c r="B4" s="35" t="s">
        <v>12</v>
      </c>
      <c r="C4" s="35" t="s">
        <v>31</v>
      </c>
      <c r="D4" s="35" t="s">
        <v>14</v>
      </c>
      <c r="E4" s="36" t="s">
        <v>31</v>
      </c>
      <c r="F4" s="51" t="s">
        <v>32</v>
      </c>
      <c r="G4" s="78"/>
    </row>
    <row r="5" spans="1:7" x14ac:dyDescent="0.3">
      <c r="A5" s="76" t="s">
        <v>123</v>
      </c>
      <c r="B5" s="77">
        <v>1</v>
      </c>
      <c r="C5" s="18">
        <f>VLOOKUP(A5,'BPU de base'!A:E,4,FALSE)</f>
        <v>0</v>
      </c>
      <c r="D5" s="18">
        <f t="shared" ref="D5" si="0">B5*C5</f>
        <v>0</v>
      </c>
      <c r="E5" s="13">
        <f>VLOOKUP(A5,'BPU de base'!A:E,5,FALSE)</f>
        <v>0</v>
      </c>
      <c r="F5" s="52">
        <f t="shared" ref="F5" si="1">B5*E5*12</f>
        <v>0</v>
      </c>
      <c r="G5" s="78"/>
    </row>
    <row r="6" spans="1:7" x14ac:dyDescent="0.3">
      <c r="A6" s="76" t="s">
        <v>68</v>
      </c>
      <c r="B6" s="77">
        <v>1</v>
      </c>
      <c r="C6" s="18">
        <f>VLOOKUP(A6,'BPU de base'!A:E,4,FALSE)</f>
        <v>0</v>
      </c>
      <c r="D6" s="18">
        <f t="shared" ref="D6:D10" si="2">B6*C6</f>
        <v>0</v>
      </c>
      <c r="E6" s="13">
        <f>VLOOKUP(A6,'BPU de base'!A:E,5,FALSE)</f>
        <v>0</v>
      </c>
      <c r="F6" s="52">
        <f t="shared" ref="F6:F10" si="3">B6*E6*12</f>
        <v>0</v>
      </c>
      <c r="G6" s="78"/>
    </row>
    <row r="7" spans="1:7" x14ac:dyDescent="0.3">
      <c r="A7" s="76" t="s">
        <v>66</v>
      </c>
      <c r="B7" s="77">
        <v>2</v>
      </c>
      <c r="C7" s="18">
        <f>VLOOKUP(A7,'BPU de base'!A:E,4,FALSE)</f>
        <v>0</v>
      </c>
      <c r="D7" s="18">
        <f t="shared" si="2"/>
        <v>0</v>
      </c>
      <c r="E7" s="13">
        <f>VLOOKUP(A7,'BPU de base'!A:E,5,FALSE)</f>
        <v>0</v>
      </c>
      <c r="F7" s="52">
        <f t="shared" si="3"/>
        <v>0</v>
      </c>
      <c r="G7" s="78"/>
    </row>
    <row r="8" spans="1:7" x14ac:dyDescent="0.3">
      <c r="A8" s="76" t="s">
        <v>99</v>
      </c>
      <c r="B8" s="77">
        <v>1</v>
      </c>
      <c r="C8" s="18">
        <f>VLOOKUP(A8,'BPU de base'!A:E,4,FALSE)</f>
        <v>0</v>
      </c>
      <c r="D8" s="18">
        <f t="shared" si="2"/>
        <v>0</v>
      </c>
      <c r="E8" s="13">
        <f>VLOOKUP(A8,'BPU de base'!A:E,5,FALSE)</f>
        <v>0</v>
      </c>
      <c r="F8" s="52">
        <f t="shared" si="3"/>
        <v>0</v>
      </c>
      <c r="G8" s="78"/>
    </row>
    <row r="9" spans="1:7" x14ac:dyDescent="0.3">
      <c r="A9" s="76" t="s">
        <v>100</v>
      </c>
      <c r="B9" s="77">
        <v>3</v>
      </c>
      <c r="C9" s="18">
        <f>VLOOKUP(A9,'BPU de base'!A:E,4,FALSE)</f>
        <v>0</v>
      </c>
      <c r="D9" s="18">
        <f t="shared" si="2"/>
        <v>0</v>
      </c>
      <c r="E9" s="13">
        <f>VLOOKUP(A9,'BPU de base'!A:E,5,FALSE)</f>
        <v>0</v>
      </c>
      <c r="F9" s="52">
        <f t="shared" si="3"/>
        <v>0</v>
      </c>
      <c r="G9" s="78"/>
    </row>
    <row r="10" spans="1:7" x14ac:dyDescent="0.3">
      <c r="A10" s="76" t="s">
        <v>98</v>
      </c>
      <c r="B10" s="77">
        <v>1</v>
      </c>
      <c r="C10" s="18">
        <f>VLOOKUP(A10,'BPU de base'!A:E,4,FALSE)</f>
        <v>0</v>
      </c>
      <c r="D10" s="18">
        <f t="shared" si="2"/>
        <v>0</v>
      </c>
      <c r="E10" s="13">
        <f>VLOOKUP(A10,'BPU de base'!A:E,5,FALSE)</f>
        <v>0</v>
      </c>
      <c r="F10" s="52">
        <f t="shared" si="3"/>
        <v>0</v>
      </c>
      <c r="G10" s="78"/>
    </row>
    <row r="11" spans="1:7" ht="16.149999999999999" x14ac:dyDescent="0.35">
      <c r="A11" s="37" t="s">
        <v>105</v>
      </c>
      <c r="B11" s="35" t="s">
        <v>12</v>
      </c>
      <c r="C11" s="35" t="s">
        <v>31</v>
      </c>
      <c r="D11" s="35" t="s">
        <v>14</v>
      </c>
      <c r="E11" s="36" t="s">
        <v>31</v>
      </c>
      <c r="F11" s="51" t="s">
        <v>32</v>
      </c>
      <c r="G11" s="49"/>
    </row>
    <row r="12" spans="1:7" x14ac:dyDescent="0.3">
      <c r="A12" s="76" t="s">
        <v>110</v>
      </c>
      <c r="B12" s="75">
        <v>1</v>
      </c>
      <c r="C12" s="18">
        <f>VLOOKUP(A12,'BPU de base'!A:E,4,FALSE)</f>
        <v>0</v>
      </c>
      <c r="D12" s="18">
        <f t="shared" ref="D12" si="4">B12*C12</f>
        <v>0</v>
      </c>
      <c r="E12" s="13">
        <f>VLOOKUP(A12,'BPU de base'!A:E,5,FALSE)</f>
        <v>0</v>
      </c>
      <c r="F12" s="52">
        <f t="shared" ref="F12" si="5">B12*E12*12</f>
        <v>0</v>
      </c>
      <c r="G12" s="49"/>
    </row>
    <row r="13" spans="1:7" x14ac:dyDescent="0.3">
      <c r="A13" s="76" t="s">
        <v>118</v>
      </c>
      <c r="B13" s="75">
        <v>1</v>
      </c>
      <c r="C13" s="18">
        <f>VLOOKUP(A13,'BPU de base'!A:E,4,FALSE)</f>
        <v>0</v>
      </c>
      <c r="D13" s="18">
        <f t="shared" ref="D13:D15" si="6">B13*C13</f>
        <v>0</v>
      </c>
      <c r="E13" s="13">
        <f>VLOOKUP(A13,'BPU de base'!A:E,5,FALSE)</f>
        <v>0</v>
      </c>
      <c r="F13" s="52">
        <f t="shared" ref="F13:F15" si="7">B13*E13*12</f>
        <v>0</v>
      </c>
      <c r="G13" s="49"/>
    </row>
    <row r="14" spans="1:7" x14ac:dyDescent="0.3">
      <c r="A14" s="76" t="s">
        <v>119</v>
      </c>
      <c r="B14" s="75">
        <v>1</v>
      </c>
      <c r="C14" s="18">
        <f>VLOOKUP(A14,'BPU de base'!A:E,4,FALSE)</f>
        <v>0</v>
      </c>
      <c r="D14" s="18">
        <f t="shared" si="6"/>
        <v>0</v>
      </c>
      <c r="E14" s="13">
        <f>VLOOKUP(A14,'BPU de base'!A:E,5,FALSE)</f>
        <v>0</v>
      </c>
      <c r="F14" s="52">
        <f t="shared" si="7"/>
        <v>0</v>
      </c>
      <c r="G14" s="49"/>
    </row>
    <row r="15" spans="1:7" x14ac:dyDescent="0.3">
      <c r="A15" s="76" t="s">
        <v>41</v>
      </c>
      <c r="B15" s="75">
        <v>1</v>
      </c>
      <c r="C15" s="18">
        <f>VLOOKUP(A15,'BPU de base'!A:E,4,FALSE)</f>
        <v>0</v>
      </c>
      <c r="D15" s="18">
        <f t="shared" si="6"/>
        <v>0</v>
      </c>
      <c r="E15" s="13">
        <f>VLOOKUP(A15,'BPU de base'!A:E,5,FALSE)</f>
        <v>0</v>
      </c>
      <c r="F15" s="52">
        <f t="shared" si="7"/>
        <v>0</v>
      </c>
      <c r="G15" s="49"/>
    </row>
    <row r="16" spans="1:7" x14ac:dyDescent="0.3">
      <c r="A16" s="76" t="s">
        <v>121</v>
      </c>
      <c r="B16" s="75">
        <v>1</v>
      </c>
      <c r="C16" s="18">
        <f>VLOOKUP(A16,'BPU de base'!A:E,4,FALSE)</f>
        <v>0</v>
      </c>
      <c r="D16" s="18">
        <f t="shared" ref="D16" si="8">B16*C16</f>
        <v>0</v>
      </c>
      <c r="E16" s="13">
        <f>VLOOKUP(A16,'BPU de base'!A:E,5,FALSE)</f>
        <v>0</v>
      </c>
      <c r="F16" s="52">
        <f t="shared" ref="F16" si="9">B16*E16*12</f>
        <v>0</v>
      </c>
      <c r="G16" s="49"/>
    </row>
    <row r="17" spans="1:7" x14ac:dyDescent="0.3">
      <c r="A17" s="76" t="s">
        <v>136</v>
      </c>
      <c r="B17" s="75">
        <v>1</v>
      </c>
      <c r="C17" s="18">
        <f>VLOOKUP(A17,'BPU de base'!A:E,4,FALSE)</f>
        <v>0</v>
      </c>
      <c r="D17" s="18">
        <f t="shared" ref="D17:D18" si="10">B17*C17</f>
        <v>0</v>
      </c>
      <c r="E17" s="13">
        <f>VLOOKUP(A17,'BPU de base'!A:E,5,FALSE)</f>
        <v>0</v>
      </c>
      <c r="F17" s="52">
        <f t="shared" ref="F17:F18" si="11">B17*E17*12</f>
        <v>0</v>
      </c>
      <c r="G17" s="49"/>
    </row>
    <row r="18" spans="1:7" x14ac:dyDescent="0.3">
      <c r="A18" s="76" t="s">
        <v>122</v>
      </c>
      <c r="B18" s="75">
        <v>1</v>
      </c>
      <c r="C18" s="18">
        <f>VLOOKUP(A18,'BPU de base'!A:E,4,FALSE)</f>
        <v>0</v>
      </c>
      <c r="D18" s="18">
        <f t="shared" si="10"/>
        <v>0</v>
      </c>
      <c r="E18" s="13">
        <f>VLOOKUP(A18,'BPU de base'!A:E,5,FALSE)</f>
        <v>0</v>
      </c>
      <c r="F18" s="52">
        <f t="shared" si="11"/>
        <v>0</v>
      </c>
      <c r="G18" s="49"/>
    </row>
    <row r="19" spans="1:7" ht="16.149999999999999" x14ac:dyDescent="0.35">
      <c r="A19" s="37" t="s">
        <v>56</v>
      </c>
      <c r="B19" s="35" t="s">
        <v>12</v>
      </c>
      <c r="C19" s="35" t="s">
        <v>31</v>
      </c>
      <c r="D19" s="35" t="s">
        <v>14</v>
      </c>
      <c r="E19" s="36" t="s">
        <v>31</v>
      </c>
      <c r="F19" s="51" t="s">
        <v>32</v>
      </c>
      <c r="G19" s="49"/>
    </row>
    <row r="20" spans="1:7" x14ac:dyDescent="0.3">
      <c r="A20" s="76" t="s">
        <v>44</v>
      </c>
      <c r="B20" s="75">
        <v>25</v>
      </c>
      <c r="C20" s="18">
        <f>VLOOKUP(A20,'BPU de base'!A:E,4,FALSE)</f>
        <v>0</v>
      </c>
      <c r="D20" s="18">
        <f t="shared" ref="D20:D37" si="12">B20*C20</f>
        <v>0</v>
      </c>
      <c r="E20" s="13">
        <f>VLOOKUP(A20,'BPU de base'!A:E,5,FALSE)</f>
        <v>0</v>
      </c>
      <c r="F20" s="52">
        <f t="shared" ref="F20:F37" si="13">B20*E20*12</f>
        <v>0</v>
      </c>
      <c r="G20" s="49"/>
    </row>
    <row r="21" spans="1:7" x14ac:dyDescent="0.3">
      <c r="A21" s="76" t="s">
        <v>53</v>
      </c>
      <c r="B21" s="75">
        <v>25</v>
      </c>
      <c r="C21" s="18">
        <f>VLOOKUP(A21,'BPU de base'!A:E,4,FALSE)</f>
        <v>0</v>
      </c>
      <c r="D21" s="18">
        <f t="shared" si="12"/>
        <v>0</v>
      </c>
      <c r="E21" s="13">
        <f>VLOOKUP(A21,'BPU de base'!A:E,5,FALSE)</f>
        <v>0</v>
      </c>
      <c r="F21" s="52">
        <f t="shared" si="13"/>
        <v>0</v>
      </c>
      <c r="G21" s="49"/>
    </row>
    <row r="22" spans="1:7" x14ac:dyDescent="0.3">
      <c r="A22" s="76" t="s">
        <v>45</v>
      </c>
      <c r="B22" s="75">
        <v>15</v>
      </c>
      <c r="C22" s="18">
        <f>VLOOKUP(A22,'BPU de base'!A:E,4,FALSE)</f>
        <v>0</v>
      </c>
      <c r="D22" s="18">
        <f t="shared" ref="D22:D24" si="14">B22*C22</f>
        <v>0</v>
      </c>
      <c r="E22" s="29"/>
      <c r="F22" s="53"/>
      <c r="G22" s="49"/>
    </row>
    <row r="23" spans="1:7" x14ac:dyDescent="0.3">
      <c r="A23" s="76" t="s">
        <v>47</v>
      </c>
      <c r="B23" s="75">
        <v>3</v>
      </c>
      <c r="C23" s="18">
        <f>VLOOKUP(A23,'BPU de base'!A:E,4,FALSE)</f>
        <v>0</v>
      </c>
      <c r="D23" s="18">
        <f t="shared" si="14"/>
        <v>0</v>
      </c>
      <c r="E23" s="29"/>
      <c r="F23" s="53"/>
      <c r="G23" s="49"/>
    </row>
    <row r="24" spans="1:7" x14ac:dyDescent="0.3">
      <c r="A24" s="76" t="s">
        <v>49</v>
      </c>
      <c r="B24" s="75">
        <v>1</v>
      </c>
      <c r="C24" s="18">
        <f>VLOOKUP(A24,'BPU de base'!A:E,4,FALSE)</f>
        <v>0</v>
      </c>
      <c r="D24" s="18">
        <f t="shared" si="14"/>
        <v>0</v>
      </c>
      <c r="E24" s="29"/>
      <c r="F24" s="53"/>
      <c r="G24" s="49"/>
    </row>
    <row r="25" spans="1:7" x14ac:dyDescent="0.3">
      <c r="A25" s="76" t="s">
        <v>130</v>
      </c>
      <c r="B25" s="75">
        <v>4</v>
      </c>
      <c r="C25" s="18">
        <f>VLOOKUP(A25,'BPU de base'!A:E,4,FALSE)</f>
        <v>0</v>
      </c>
      <c r="D25" s="18">
        <f t="shared" ref="D25:D26" si="15">B25*C25</f>
        <v>0</v>
      </c>
      <c r="E25" s="13">
        <f>VLOOKUP(A25,'BPU de base'!A:E,5,FALSE)</f>
        <v>0</v>
      </c>
      <c r="F25" s="52">
        <f t="shared" ref="F25:F26" si="16">B25*E25*12</f>
        <v>0</v>
      </c>
      <c r="G25" s="49"/>
    </row>
    <row r="26" spans="1:7" x14ac:dyDescent="0.3">
      <c r="A26" s="76" t="s">
        <v>131</v>
      </c>
      <c r="B26" s="75">
        <v>2</v>
      </c>
      <c r="C26" s="18">
        <f>VLOOKUP(A26,'BPU de base'!A:E,4,FALSE)</f>
        <v>0</v>
      </c>
      <c r="D26" s="18">
        <f t="shared" si="15"/>
        <v>0</v>
      </c>
      <c r="E26" s="13">
        <f>VLOOKUP(A26,'BPU de base'!A:E,5,FALSE)</f>
        <v>0</v>
      </c>
      <c r="F26" s="52">
        <f t="shared" si="16"/>
        <v>0</v>
      </c>
      <c r="G26" s="49"/>
    </row>
    <row r="27" spans="1:7" x14ac:dyDescent="0.3">
      <c r="A27" s="76" t="s">
        <v>137</v>
      </c>
      <c r="B27" s="75">
        <v>1</v>
      </c>
      <c r="C27" s="18">
        <f>VLOOKUP(A27,'BPU de base'!A:E,4,FALSE)</f>
        <v>0</v>
      </c>
      <c r="D27" s="18">
        <f t="shared" ref="D27:D30" si="17">B27*C27</f>
        <v>0</v>
      </c>
      <c r="E27" s="13">
        <f>VLOOKUP(A27,'BPU de base'!A:E,5,FALSE)</f>
        <v>0</v>
      </c>
      <c r="F27" s="52">
        <f t="shared" ref="F27:F30" si="18">B27*E27*12</f>
        <v>0</v>
      </c>
      <c r="G27" s="49"/>
    </row>
    <row r="28" spans="1:7" x14ac:dyDescent="0.3">
      <c r="A28" s="76" t="s">
        <v>138</v>
      </c>
      <c r="B28" s="75">
        <v>2</v>
      </c>
      <c r="C28" s="18">
        <f>VLOOKUP(A28,'BPU de base'!A:E,4,FALSE)</f>
        <v>0</v>
      </c>
      <c r="D28" s="18">
        <f t="shared" si="17"/>
        <v>0</v>
      </c>
      <c r="E28" s="13">
        <f>VLOOKUP(A28,'BPU de base'!A:E,5,FALSE)</f>
        <v>0</v>
      </c>
      <c r="F28" s="52">
        <f t="shared" si="18"/>
        <v>0</v>
      </c>
      <c r="G28" s="49"/>
    </row>
    <row r="29" spans="1:7" x14ac:dyDescent="0.3">
      <c r="A29" s="76" t="s">
        <v>139</v>
      </c>
      <c r="B29" s="75">
        <v>10</v>
      </c>
      <c r="C29" s="18">
        <f>VLOOKUP(A29,'BPU de base'!A:E,4,FALSE)</f>
        <v>0</v>
      </c>
      <c r="D29" s="18">
        <f t="shared" si="17"/>
        <v>0</v>
      </c>
      <c r="E29" s="13">
        <f>VLOOKUP(A29,'BPU de base'!A:E,5,FALSE)</f>
        <v>0</v>
      </c>
      <c r="F29" s="52">
        <f t="shared" si="18"/>
        <v>0</v>
      </c>
      <c r="G29" s="49"/>
    </row>
    <row r="30" spans="1:7" x14ac:dyDescent="0.3">
      <c r="A30" s="76" t="s">
        <v>140</v>
      </c>
      <c r="B30" s="75">
        <v>25</v>
      </c>
      <c r="C30" s="18">
        <f>VLOOKUP(A30,'BPU de base'!A:E,4,FALSE)</f>
        <v>0</v>
      </c>
      <c r="D30" s="18">
        <f t="shared" si="17"/>
        <v>0</v>
      </c>
      <c r="E30" s="13">
        <f>VLOOKUP(A30,'BPU de base'!A:E,5,FALSE)</f>
        <v>0</v>
      </c>
      <c r="F30" s="52">
        <f t="shared" si="18"/>
        <v>0</v>
      </c>
      <c r="G30" s="49"/>
    </row>
    <row r="31" spans="1:7" x14ac:dyDescent="0.3">
      <c r="A31" s="76" t="s">
        <v>141</v>
      </c>
      <c r="B31" s="75">
        <v>1</v>
      </c>
      <c r="C31" s="18">
        <f>VLOOKUP(A31,'BPU de base'!A:E,4,FALSE)</f>
        <v>0</v>
      </c>
      <c r="D31" s="18">
        <f t="shared" ref="D31" si="19">B31*C31</f>
        <v>0</v>
      </c>
      <c r="E31" s="13">
        <f>VLOOKUP(A31,'BPU de base'!A:E,5,FALSE)</f>
        <v>0</v>
      </c>
      <c r="F31" s="52">
        <f t="shared" ref="F31" si="20">B31*E31*12</f>
        <v>0</v>
      </c>
      <c r="G31" s="49"/>
    </row>
    <row r="32" spans="1:7" x14ac:dyDescent="0.3">
      <c r="A32" s="76" t="s">
        <v>57</v>
      </c>
      <c r="B32" s="75">
        <v>309</v>
      </c>
      <c r="C32" s="82"/>
      <c r="D32" s="82"/>
      <c r="E32" s="13">
        <f>VLOOKUP(A32,'BPU de base'!A:E,5,FALSE)</f>
        <v>0</v>
      </c>
      <c r="F32" s="52">
        <f t="shared" si="13"/>
        <v>0</v>
      </c>
      <c r="G32" s="49"/>
    </row>
    <row r="33" spans="1:8" x14ac:dyDescent="0.3">
      <c r="A33" s="76" t="s">
        <v>58</v>
      </c>
      <c r="B33" s="75">
        <v>381</v>
      </c>
      <c r="C33" s="82"/>
      <c r="D33" s="82"/>
      <c r="E33" s="13">
        <f>VLOOKUP(A33,'BPU de base'!A:E,5,FALSE)</f>
        <v>0</v>
      </c>
      <c r="F33" s="52">
        <f t="shared" si="13"/>
        <v>0</v>
      </c>
      <c r="G33" s="49"/>
    </row>
    <row r="34" spans="1:8" x14ac:dyDescent="0.3">
      <c r="A34" s="76" t="s">
        <v>54</v>
      </c>
      <c r="B34" s="75">
        <v>1</v>
      </c>
      <c r="C34" s="18">
        <f>VLOOKUP(A34,'BPU de base'!A:E,4,FALSE)</f>
        <v>0</v>
      </c>
      <c r="D34" s="18">
        <f t="shared" si="12"/>
        <v>0</v>
      </c>
      <c r="E34" s="13">
        <f>VLOOKUP(A34,'BPU de base'!A:E,5,FALSE)</f>
        <v>0</v>
      </c>
      <c r="F34" s="52">
        <f t="shared" si="13"/>
        <v>0</v>
      </c>
      <c r="G34" s="49"/>
    </row>
    <row r="35" spans="1:8" x14ac:dyDescent="0.3">
      <c r="A35" s="76" t="s">
        <v>134</v>
      </c>
      <c r="B35" s="75">
        <v>3</v>
      </c>
      <c r="C35" s="18">
        <f>VLOOKUP(A35,'BPU de base'!A:E,4,FALSE)</f>
        <v>0</v>
      </c>
      <c r="D35" s="18">
        <f t="shared" ref="D35" si="21">B35*C35</f>
        <v>0</v>
      </c>
      <c r="E35" s="13">
        <f>VLOOKUP(A35,'BPU de base'!A:E,5,FALSE)</f>
        <v>0</v>
      </c>
      <c r="F35" s="52">
        <f t="shared" ref="F35" si="22">B35*E35*12</f>
        <v>0</v>
      </c>
      <c r="G35" s="49"/>
    </row>
    <row r="36" spans="1:8" x14ac:dyDescent="0.3">
      <c r="A36" s="76" t="s">
        <v>135</v>
      </c>
      <c r="B36" s="75">
        <v>1</v>
      </c>
      <c r="C36" s="18">
        <f>VLOOKUP(A36,'BPU de base'!A:E,4,FALSE)</f>
        <v>0</v>
      </c>
      <c r="D36" s="18">
        <f t="shared" si="12"/>
        <v>0</v>
      </c>
      <c r="E36" s="13">
        <f>VLOOKUP(A36,'BPU de base'!A:E,5,FALSE)</f>
        <v>0</v>
      </c>
      <c r="F36" s="52">
        <f t="shared" si="13"/>
        <v>0</v>
      </c>
      <c r="G36" s="49"/>
    </row>
    <row r="37" spans="1:8" ht="15" thickBot="1" x14ac:dyDescent="0.35">
      <c r="A37" s="76" t="s">
        <v>55</v>
      </c>
      <c r="B37" s="77">
        <v>1</v>
      </c>
      <c r="C37" s="18">
        <f>VLOOKUP(A37,'BPU de base'!A:E,4,FALSE)</f>
        <v>0</v>
      </c>
      <c r="D37" s="18">
        <f t="shared" si="12"/>
        <v>0</v>
      </c>
      <c r="E37" s="13">
        <f>VLOOKUP(A37,'BPU de base'!A:E,5,FALSE)</f>
        <v>0</v>
      </c>
      <c r="F37" s="52">
        <f t="shared" si="13"/>
        <v>0</v>
      </c>
      <c r="G37" s="49"/>
    </row>
    <row r="38" spans="1:8" ht="16.149999999999999" x14ac:dyDescent="0.35">
      <c r="A38" s="34" t="s">
        <v>13</v>
      </c>
      <c r="B38" s="35" t="s">
        <v>12</v>
      </c>
      <c r="C38" s="35" t="s">
        <v>31</v>
      </c>
      <c r="D38" s="35" t="s">
        <v>14</v>
      </c>
      <c r="E38" s="36" t="s">
        <v>31</v>
      </c>
      <c r="F38" s="51" t="s">
        <v>32</v>
      </c>
      <c r="G38" s="57"/>
    </row>
    <row r="39" spans="1:8" x14ac:dyDescent="0.3">
      <c r="A39" s="2" t="s">
        <v>16</v>
      </c>
      <c r="B39" s="3">
        <v>1</v>
      </c>
      <c r="C39" s="18">
        <f>VLOOKUP(A39,'BPU de base'!A:E,4,FALSE)</f>
        <v>0</v>
      </c>
      <c r="D39" s="18">
        <f>C39*B39</f>
        <v>0</v>
      </c>
      <c r="E39" s="29"/>
      <c r="F39" s="53"/>
      <c r="G39" s="49"/>
    </row>
    <row r="40" spans="1:8" x14ac:dyDescent="0.3">
      <c r="A40" s="2" t="s">
        <v>18</v>
      </c>
      <c r="B40" s="3">
        <v>1</v>
      </c>
      <c r="C40" s="18">
        <f>VLOOKUP(A40,'BPU de base'!A:E,4,FALSE)</f>
        <v>0</v>
      </c>
      <c r="D40" s="18">
        <f>C40*B40</f>
        <v>0</v>
      </c>
      <c r="E40" s="29"/>
      <c r="F40" s="53"/>
      <c r="G40" s="49"/>
    </row>
    <row r="41" spans="1:8" x14ac:dyDescent="0.3">
      <c r="A41" s="2" t="s">
        <v>6</v>
      </c>
      <c r="B41" s="3">
        <v>1</v>
      </c>
      <c r="C41" s="18">
        <f>VLOOKUP(A41,'BPU de base'!A:E,4,FALSE)</f>
        <v>0</v>
      </c>
      <c r="D41" s="18">
        <f t="shared" ref="D41" si="23">C41*B41</f>
        <v>0</v>
      </c>
      <c r="E41" s="13">
        <f>VLOOKUP(A41,'BPU de base'!A:E,5,FALSE)</f>
        <v>0</v>
      </c>
      <c r="F41" s="52">
        <f t="shared" ref="F41" si="24">B41*E41*12</f>
        <v>0</v>
      </c>
      <c r="G41" s="49"/>
    </row>
    <row r="42" spans="1:8" x14ac:dyDescent="0.3">
      <c r="A42" s="2" t="s">
        <v>4</v>
      </c>
      <c r="B42" s="3">
        <v>1</v>
      </c>
      <c r="C42" s="18">
        <f>VLOOKUP(A42,'BPU de base'!A:E,4,FALSE)</f>
        <v>0</v>
      </c>
      <c r="D42" s="18">
        <f t="shared" ref="D42" si="25">C42*B42</f>
        <v>0</v>
      </c>
      <c r="E42" s="13">
        <f>VLOOKUP(A42,'BPU de base'!A:E,5,FALSE)</f>
        <v>0</v>
      </c>
      <c r="F42" s="52">
        <f t="shared" ref="F42" si="26">B42*E42*12</f>
        <v>0</v>
      </c>
      <c r="G42" s="49"/>
    </row>
    <row r="43" spans="1:8" x14ac:dyDescent="0.3">
      <c r="A43" s="2" t="s">
        <v>38</v>
      </c>
      <c r="B43" s="3">
        <v>1</v>
      </c>
      <c r="C43" s="18">
        <f>VLOOKUP(A43,'BPU de base'!A:E,4,FALSE)</f>
        <v>0</v>
      </c>
      <c r="D43" s="18">
        <f t="shared" ref="D43" si="27">C43*B43</f>
        <v>0</v>
      </c>
      <c r="E43" s="13">
        <f>VLOOKUP(A43,'BPU de base'!A:E,5,FALSE)</f>
        <v>0</v>
      </c>
      <c r="F43" s="52">
        <f t="shared" ref="F43" si="28">B43*E43*12</f>
        <v>0</v>
      </c>
      <c r="G43" s="49"/>
    </row>
    <row r="44" spans="1:8" x14ac:dyDescent="0.3">
      <c r="A44" s="39" t="s">
        <v>39</v>
      </c>
      <c r="B44" s="40">
        <v>1</v>
      </c>
      <c r="C44" s="18">
        <f>VLOOKUP(A44,'BPU de base'!A:E,4,FALSE)</f>
        <v>0</v>
      </c>
      <c r="D44" s="18">
        <f t="shared" ref="D44" si="29">C44*B44</f>
        <v>0</v>
      </c>
      <c r="E44" s="13">
        <f>VLOOKUP(A44,'BPU de base'!A:E,5,FALSE)</f>
        <v>0</v>
      </c>
      <c r="F44" s="52">
        <f t="shared" ref="F44" si="30">B44*E44*12</f>
        <v>0</v>
      </c>
      <c r="G44" s="49"/>
    </row>
    <row r="45" spans="1:8" x14ac:dyDescent="0.3">
      <c r="A45" s="39" t="s">
        <v>124</v>
      </c>
      <c r="B45" s="40">
        <v>1</v>
      </c>
      <c r="C45" s="18">
        <f>VLOOKUP(A45,'BPU de base'!A:E,4,FALSE)</f>
        <v>0</v>
      </c>
      <c r="D45" s="18">
        <f t="shared" ref="D45" si="31">C45*B45</f>
        <v>0</v>
      </c>
      <c r="E45" s="13">
        <f>VLOOKUP(A45,'BPU de base'!A:E,5,FALSE)</f>
        <v>0</v>
      </c>
      <c r="F45" s="52">
        <f>B45*E45*1</f>
        <v>0</v>
      </c>
      <c r="G45" s="49"/>
    </row>
    <row r="46" spans="1:8" x14ac:dyDescent="0.3">
      <c r="A46" s="39" t="s">
        <v>17</v>
      </c>
      <c r="B46" s="40">
        <v>1</v>
      </c>
      <c r="C46" s="18">
        <f>VLOOKUP(A46,'BPU de base'!A:E,4,FALSE)</f>
        <v>0</v>
      </c>
      <c r="D46" s="41">
        <f>C46*B46</f>
        <v>0</v>
      </c>
      <c r="E46" s="13">
        <f>VLOOKUP(A46,'BPU de base'!A:E,5,FALSE)</f>
        <v>0</v>
      </c>
      <c r="F46" s="52">
        <f>B46*E46*12</f>
        <v>0</v>
      </c>
      <c r="G46" s="71"/>
      <c r="H46" s="66"/>
    </row>
    <row r="47" spans="1:8" ht="15" thickBot="1" x14ac:dyDescent="0.35">
      <c r="A47" s="39" t="s">
        <v>40</v>
      </c>
      <c r="B47" s="40">
        <v>1</v>
      </c>
      <c r="C47" s="18">
        <f>VLOOKUP(A47,'BPU de base'!A:E,4,FALSE)</f>
        <v>0</v>
      </c>
      <c r="D47" s="41">
        <f>C47*B47</f>
        <v>0</v>
      </c>
      <c r="E47" s="29"/>
      <c r="F47" s="53"/>
      <c r="G47" s="58"/>
      <c r="H47" s="66"/>
    </row>
    <row r="48" spans="1:8" x14ac:dyDescent="0.3">
      <c r="A48" s="137" t="s">
        <v>15</v>
      </c>
      <c r="B48" s="138"/>
      <c r="C48" s="138"/>
      <c r="D48" s="138"/>
      <c r="E48" s="139"/>
      <c r="F48" s="30">
        <f>SUM(D4:D47)</f>
        <v>0</v>
      </c>
    </row>
    <row r="49" spans="1:6" x14ac:dyDescent="0.3">
      <c r="A49" s="140" t="s">
        <v>9</v>
      </c>
      <c r="B49" s="141"/>
      <c r="C49" s="141"/>
      <c r="D49" s="141"/>
      <c r="E49" s="142"/>
      <c r="F49" s="31">
        <f>SUM(F4:F47)</f>
        <v>0</v>
      </c>
    </row>
    <row r="50" spans="1:6" x14ac:dyDescent="0.3">
      <c r="A50" s="140" t="s">
        <v>10</v>
      </c>
      <c r="B50" s="141"/>
      <c r="C50" s="141"/>
      <c r="D50" s="141"/>
      <c r="E50" s="142"/>
      <c r="F50" s="32">
        <f>F51-F49</f>
        <v>0</v>
      </c>
    </row>
    <row r="51" spans="1:6" ht="15" thickBot="1" x14ac:dyDescent="0.35">
      <c r="A51" s="125" t="s">
        <v>11</v>
      </c>
      <c r="B51" s="126"/>
      <c r="C51" s="126"/>
      <c r="D51" s="126"/>
      <c r="E51" s="127"/>
      <c r="F51" s="33">
        <f>F49*1.2</f>
        <v>0</v>
      </c>
    </row>
    <row r="52" spans="1:6" x14ac:dyDescent="0.3">
      <c r="A52" s="5"/>
      <c r="B52" s="5"/>
      <c r="C52" s="5"/>
      <c r="D52" s="5"/>
      <c r="E52" s="5"/>
      <c r="F52" s="6"/>
    </row>
    <row r="53" spans="1:6" ht="15" thickBot="1" x14ac:dyDescent="0.35">
      <c r="A53" s="7" t="s">
        <v>35</v>
      </c>
      <c r="B53" s="8"/>
      <c r="C53" s="8"/>
      <c r="D53" s="8"/>
      <c r="E53" s="8"/>
      <c r="F53" s="9"/>
    </row>
    <row r="54" spans="1:6" x14ac:dyDescent="0.3">
      <c r="A54" s="128" t="s">
        <v>36</v>
      </c>
      <c r="B54" s="129"/>
      <c r="C54" s="59"/>
      <c r="D54" s="59"/>
      <c r="E54" s="60"/>
      <c r="F54" s="12">
        <f>F48+F49*4</f>
        <v>0</v>
      </c>
    </row>
    <row r="55" spans="1:6" x14ac:dyDescent="0.3">
      <c r="A55" s="130" t="s">
        <v>10</v>
      </c>
      <c r="B55" s="131"/>
      <c r="C55" s="61"/>
      <c r="D55" s="61"/>
      <c r="E55" s="62"/>
      <c r="F55" s="4">
        <f>F56-F54</f>
        <v>0</v>
      </c>
    </row>
    <row r="56" spans="1:6" ht="15" thickBot="1" x14ac:dyDescent="0.35">
      <c r="A56" s="63" t="s">
        <v>37</v>
      </c>
      <c r="B56" s="64"/>
      <c r="C56" s="64"/>
      <c r="D56" s="64"/>
      <c r="E56" s="65"/>
      <c r="F56" s="10">
        <f>F54*1.2</f>
        <v>0</v>
      </c>
    </row>
    <row r="58" spans="1:6" x14ac:dyDescent="0.3">
      <c r="A58" s="42"/>
    </row>
  </sheetData>
  <mergeCells count="9">
    <mergeCell ref="A51:E51"/>
    <mergeCell ref="A54:B54"/>
    <mergeCell ref="A55:B55"/>
    <mergeCell ref="A1:F1"/>
    <mergeCell ref="E3:F3"/>
    <mergeCell ref="A48:E48"/>
    <mergeCell ref="A49:E49"/>
    <mergeCell ref="A50:E50"/>
    <mergeCell ref="C3:D3"/>
  </mergeCells>
  <pageMargins left="0.7" right="0.7" top="0.75" bottom="0.75" header="0.3" footer="0.3"/>
  <pageSetup paperSize="9" scale="77" fitToHeight="0" orientation="landscape" r:id="rId1"/>
  <rowBreaks count="1" manualBreakCount="1">
    <brk id="37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Mission xmlns="ee001758-0fea-4168-914f-7453cbe23bcd" xsi:nil="true"/>
    <_Flow_SignoffStatus xmlns="a8a73af4-658b-46a6-bfb6-c63260705cf2" xsi:nil="true"/>
    <lcf76f155ced4ddcb4097134ff3c332f xmlns="a8a73af4-658b-46a6-bfb6-c63260705cf2">
      <Terms xmlns="http://schemas.microsoft.com/office/infopath/2007/PartnerControls"/>
    </lcf76f155ced4ddcb4097134ff3c332f>
    <ld67d3c38ae24ed2964b85dbbdcbe9b4 xmlns="ee001758-0fea-4168-914f-7453cbe23bcd">
      <Terms xmlns="http://schemas.microsoft.com/office/infopath/2007/PartnerControls"/>
    </ld67d3c38ae24ed2964b85dbbdcbe9b4>
    <fe645e630d104f00802fde0caf5d3923 xmlns="ee001758-0fea-4168-914f-7453cbe23bcd">
      <Terms xmlns="http://schemas.microsoft.com/office/infopath/2007/PartnerControls"/>
    </fe645e630d104f00802fde0caf5d3923>
    <TaxCatchAll xmlns="ee001758-0fea-4168-914f-7453cbe23b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C335C58DB954DBBAC629E28A42725" ma:contentTypeVersion="27" ma:contentTypeDescription="Crée un document." ma:contentTypeScope="" ma:versionID="e365ce302438e1fc198ee9cad869cdcb">
  <xsd:schema xmlns:xsd="http://www.w3.org/2001/XMLSchema" xmlns:xs="http://www.w3.org/2001/XMLSchema" xmlns:p="http://schemas.microsoft.com/office/2006/metadata/properties" xmlns:ns1="http://schemas.microsoft.com/sharepoint/v3" xmlns:ns3="ee001758-0fea-4168-914f-7453cbe23bcd" xmlns:ns4="a8a73af4-658b-46a6-bfb6-c63260705cf2" targetNamespace="http://schemas.microsoft.com/office/2006/metadata/properties" ma:root="true" ma:fieldsID="22ffec38d587f3fe2d030bbd32dd61a6" ns1:_="" ns3:_="" ns4:_="">
    <xsd:import namespace="http://schemas.microsoft.com/sharepoint/v3"/>
    <xsd:import namespace="ee001758-0fea-4168-914f-7453cbe23bcd"/>
    <xsd:import namespace="a8a73af4-658b-46a6-bfb6-c63260705cf2"/>
    <xsd:element name="properties">
      <xsd:complexType>
        <xsd:sequence>
          <xsd:element name="documentManagement">
            <xsd:complexType>
              <xsd:all>
                <xsd:element ref="ns1:Company" minOccurs="0"/>
                <xsd:element ref="ns3:Mission" minOccurs="0"/>
                <xsd:element ref="ns4:MediaServiceMetadata" minOccurs="0"/>
                <xsd:element ref="ns4:MediaServiceFastMetadata" minOccurs="0"/>
                <xsd:element ref="ns3:ld67d3c38ae24ed2964b85dbbdcbe9b4" minOccurs="0"/>
                <xsd:element ref="ns3:TaxCatchAll" minOccurs="0"/>
                <xsd:element ref="ns3:fe645e630d104f00802fde0caf5d3923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3" nillable="true" ma:displayName="Société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01758-0fea-4168-914f-7453cbe23bcd" elementFormDefault="qualified">
    <xsd:import namespace="http://schemas.microsoft.com/office/2006/documentManagement/types"/>
    <xsd:import namespace="http://schemas.microsoft.com/office/infopath/2007/PartnerControls"/>
    <xsd:element name="Mission" ma:index="4" nillable="true" ma:displayName="Mission" ma:internalName="Mission">
      <xsd:simpleType>
        <xsd:restriction base="dms:Text">
          <xsd:maxLength value="255"/>
        </xsd:restriction>
      </xsd:simpleType>
    </xsd:element>
    <xsd:element name="ld67d3c38ae24ed2964b85dbbdcbe9b4" ma:index="11" nillable="true" ma:taxonomy="true" ma:internalName="ld67d3c38ae24ed2964b85dbbdcbe9b4" ma:taxonomyFieldName="Livrable" ma:displayName="Livrable" ma:default="" ma:fieldId="{5d67d3c3-8ae2-4ed2-964b-85dbbdcbe9b4}" ma:sspId="d1d6fa93-d404-4bbc-b8d6-421469ae4f00" ma:termSetId="207bc908-4b80-41bc-b19e-fdf7f01bb8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0b0d4220-bd65-4d82-a522-caf81e12e1d8}" ma:internalName="TaxCatchAll" ma:showField="CatchAllData" ma:web="ee001758-0fea-4168-914f-7453cbe23b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645e630d104f00802fde0caf5d3923" ma:index="13" nillable="true" ma:taxonomy="true" ma:internalName="fe645e630d104f00802fde0caf5d3923" ma:taxonomyFieldName="P_x00f4_le" ma:displayName="Pôle" ma:default="" ma:fieldId="{fe645e63-0d10-4f00-802f-de0caf5d3923}" ma:sspId="d1d6fa93-d404-4bbc-b8d6-421469ae4f00" ma:termSetId="8e171484-01ab-4758-abc7-94ea5781f9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73af4-658b-46a6-bfb6-c63260705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d1d6fa93-d404-4bbc-b8d6-421469ae4f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1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59B7D-0AA8-4A7A-A4EF-732D53E64CB1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8a73af4-658b-46a6-bfb6-c63260705cf2"/>
    <ds:schemaRef ds:uri="http://schemas.microsoft.com/office/2006/metadata/properties"/>
    <ds:schemaRef ds:uri="ee001758-0fea-4168-914f-7453cbe23bc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087EC9-9962-46D6-B9BC-10B0D6FBD2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BFFF1-A181-43DF-A052-84C9D87FE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001758-0fea-4168-914f-7453cbe23bcd"/>
    <ds:schemaRef ds:uri="a8a73af4-658b-46a6-bfb6-c63260705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Page de garde</vt:lpstr>
      <vt:lpstr>BPU de base</vt:lpstr>
      <vt:lpstr>DQE</vt:lpstr>
      <vt:lpstr>'BPU de base'!Impression_des_titres</vt:lpstr>
      <vt:lpstr>'BPU de base'!Zone_d_impression</vt:lpstr>
      <vt:lpstr>'Page de garde'!Zone_d_impression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SRC Solution</dc:creator>
  <cp:lastModifiedBy>LEFEBVRE Jean</cp:lastModifiedBy>
  <cp:lastPrinted>2023-01-09T11:38:13Z</cp:lastPrinted>
  <dcterms:created xsi:type="dcterms:W3CDTF">2007-12-27T09:26:42Z</dcterms:created>
  <dcterms:modified xsi:type="dcterms:W3CDTF">2023-01-09T11:38:53Z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0x0101001C6C335C58DB954DBBAC629E28A42725</vt:lpwstr>
  </property>
  <property fmtid="{D5CDD505-2E9C-101B-9397-08002B2CF9AE}" pid="4" name="Livrable">
    <vt:lpwstr/>
  </property>
  <property fmtid="{D5CDD505-2E9C-101B-9397-08002B2CF9AE}" pid="5" name="MediaServiceImageTags">
    <vt:lpwstr/>
  </property>
  <property fmtid="{D5CDD505-2E9C-101B-9397-08002B2CF9AE}" pid="6" name="Pôle">
    <vt:lpwstr/>
  </property>
</Properties>
</file>