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enenationalesa-my.sharepoint.com/personal/jean_lefebvre_scenenationale_fr/Documents/Administration générale/Téléphonie &amp; internet/Audit réseau et télécommunications 2020/DCE/"/>
    </mc:Choice>
  </mc:AlternateContent>
  <xr:revisionPtr revIDLastSave="22" documentId="8_{5E325A0D-548C-48CF-A7B7-336A4B303CA5}" xr6:coauthVersionLast="47" xr6:coauthVersionMax="47" xr10:uidLastSave="{BDEADB7B-9ABF-422C-92DD-E0648562E3D9}"/>
  <bookViews>
    <workbookView xWindow="-104" yWindow="-104" windowWidth="22326" windowHeight="11947" tabRatio="711" activeTab="1" xr2:uid="{00000000-000D-0000-FFFF-FFFF00000000}"/>
  </bookViews>
  <sheets>
    <sheet name="Page de garde" sheetId="39" r:id="rId1"/>
    <sheet name="BPU mobile" sheetId="28" r:id="rId2"/>
    <sheet name="DQE" sheetId="38" r:id="rId3"/>
    <sheet name="Liste" sheetId="36" state="hidden" r:id="rId4"/>
  </sheets>
  <definedNames>
    <definedName name="_xlnm.Print_Titles" localSheetId="1">'BPU mobile'!$1:$2</definedName>
    <definedName name="_xlnm.Print_Area" localSheetId="2">DQE!$A$1:$D$36</definedName>
    <definedName name="_xlnm.Print_Area" localSheetId="0">'Page de garde'!$A$1:$J$41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8" l="1"/>
  <c r="C13" i="38"/>
  <c r="D13" i="38" s="1"/>
  <c r="C12" i="38"/>
  <c r="D12" i="38" s="1"/>
  <c r="C8" i="38"/>
  <c r="D8" i="38" s="1"/>
  <c r="C10" i="38"/>
  <c r="D10" i="38" s="1"/>
  <c r="C25" i="38"/>
  <c r="D25" i="38" s="1"/>
  <c r="C20" i="38"/>
  <c r="D20" i="38" s="1"/>
  <c r="C21" i="38"/>
  <c r="D21" i="38" s="1"/>
  <c r="C22" i="38"/>
  <c r="D22" i="38" s="1"/>
  <c r="C19" i="38"/>
  <c r="D19" i="38" s="1"/>
  <c r="C17" i="38"/>
  <c r="D17" i="38" s="1"/>
  <c r="C16" i="38"/>
  <c r="D16" i="38" s="1"/>
  <c r="C15" i="38"/>
  <c r="D15" i="38" s="1"/>
  <c r="C7" i="38" l="1"/>
  <c r="D7" i="38" s="1"/>
  <c r="C9" i="38"/>
  <c r="D9" i="38" s="1"/>
  <c r="D30" i="38" l="1"/>
  <c r="C26" i="38"/>
  <c r="D26" i="38" s="1"/>
  <c r="C27" i="38"/>
  <c r="D27" i="38" s="1"/>
  <c r="C28" i="38"/>
  <c r="D28" i="38" s="1"/>
  <c r="C24" i="38"/>
  <c r="D24" i="38" s="1"/>
  <c r="D29" i="38" s="1"/>
  <c r="C5" i="38"/>
  <c r="D5" i="38" s="1"/>
  <c r="D32" i="38" l="1"/>
  <c r="D34" i="38" s="1"/>
  <c r="D33" i="38" s="1"/>
</calcChain>
</file>

<file path=xl/sharedStrings.xml><?xml version="1.0" encoding="utf-8"?>
<sst xmlns="http://schemas.openxmlformats.org/spreadsheetml/2006/main" count="433" uniqueCount="227">
  <si>
    <t>Bordereau des Prix Unitaires contractuel</t>
  </si>
  <si>
    <t>Les services de base</t>
  </si>
  <si>
    <t>Prix à l'acte</t>
  </si>
  <si>
    <t>Forfait SMS illimité</t>
  </si>
  <si>
    <t>Désignation</t>
  </si>
  <si>
    <t>Unité du tarif</t>
  </si>
  <si>
    <t>Récurrent mensuel</t>
  </si>
  <si>
    <t>Coût de la minute vers les fixes du pouvoir adjudicateur</t>
  </si>
  <si>
    <t>Forfait MMS illimité</t>
  </si>
  <si>
    <t>Coût de la minute vers les mobiles France (Orange, SFR, Bouygues, Free, MNVO)</t>
  </si>
  <si>
    <t>Marque et modèle</t>
  </si>
  <si>
    <t>Routeur 4G</t>
  </si>
  <si>
    <t>Chargeur pour gamme GSM</t>
  </si>
  <si>
    <t>Chargeur pour gamme  GSM durci</t>
  </si>
  <si>
    <t>Batterie de rechange gamme GSM</t>
  </si>
  <si>
    <t>Batterie de rechange gamme GSM durci</t>
  </si>
  <si>
    <t>Option voix 2 heures (zone 1)</t>
  </si>
  <si>
    <t>Option voix 2 heures (zone 3)</t>
  </si>
  <si>
    <t>Option voix 4 heures (zone 1)</t>
  </si>
  <si>
    <t>Option voix 4 heures (zone 2)</t>
  </si>
  <si>
    <t>Option voix 2 heures (zone 2)</t>
  </si>
  <si>
    <t>Option voix 4 heures (zone 3)</t>
  </si>
  <si>
    <t>Option voix 6 heures (zone 1)</t>
  </si>
  <si>
    <t>Option voix 6 heures (zone 2)</t>
  </si>
  <si>
    <t>Option voix 6 heures (zone 3)</t>
  </si>
  <si>
    <t>Option voix 8 heures (zone 1)</t>
  </si>
  <si>
    <t>Option voix 8 heures (zone 2)</t>
  </si>
  <si>
    <t>Option voix 8 heures (zone 3)</t>
  </si>
  <si>
    <t>Option voix 10 heures (zone 1)</t>
  </si>
  <si>
    <t>Option voix 10 heures (zone 2)</t>
  </si>
  <si>
    <t>Option voix 10 heures (zone 3)</t>
  </si>
  <si>
    <t>Option Data 300 Mo (zone 1)</t>
  </si>
  <si>
    <t>Option Data 300 Mo (zone 2)</t>
  </si>
  <si>
    <t>Option Data 300 Mo (zone 3)</t>
  </si>
  <si>
    <t>Option Data 500 Mo (zone 1)</t>
  </si>
  <si>
    <t>Option Data 500 Mo (zone 2)</t>
  </si>
  <si>
    <t>Option Data 500 Mo (zone 3)</t>
  </si>
  <si>
    <t>Option Data 1 Go (zone 1)</t>
  </si>
  <si>
    <t>Option Data 1 Go (zone 2)</t>
  </si>
  <si>
    <t>Option Data 1 Go (zone 3)</t>
  </si>
  <si>
    <t>Option Data 2 Go (zone 1)</t>
  </si>
  <si>
    <t>Option Data 2 Go (zone 2)</t>
  </si>
  <si>
    <t>Option Data 2 Go (zone 3)</t>
  </si>
  <si>
    <t>Option Data 3 Go (zone 1)</t>
  </si>
  <si>
    <t>Option Data 3 Go (zone 2)</t>
  </si>
  <si>
    <t>Option Data 3 Go (zone 3)</t>
  </si>
  <si>
    <t>Coût de la minute vers les mobiles du pouvoir adjudicateur</t>
  </si>
  <si>
    <t>Forfait voix illimité vers fixes et mobiles en France Métropolitaine</t>
  </si>
  <si>
    <t xml:space="preserve">Forfait illimité voix/SMS/MMS France Métropolitaine + Data fair use de 1 Go </t>
  </si>
  <si>
    <t xml:space="preserve">Forfait illimité voix/SMS/MMS France Métropolitaine + Data fair use de 5 Go </t>
  </si>
  <si>
    <t xml:space="preserve">Forfait illimité voix/SMS/MMS France Métropolitaine + Data fair use de 10 Go </t>
  </si>
  <si>
    <t xml:space="preserve">Forfait illimité voix/SMS/MMS France/Europe/DOM/AmNord + Data 5 Go </t>
  </si>
  <si>
    <t xml:space="preserve">Forfait illimité voix/SMS/MMS France/Europe/DOM/AmNord + Data 10 Go </t>
  </si>
  <si>
    <t>Coût de la minute vers les fixes en France métropolitaine</t>
  </si>
  <si>
    <t>Extension de garantie 24 mois sur terminaux de gamme GSM / GSM durcis</t>
  </si>
  <si>
    <t xml:space="preserve">Extension de garantie 24 mois sur terminaux de gamme Smartphone Android </t>
  </si>
  <si>
    <t>Extension de garantie 24 mois sur terminaux de gamme Smartphone iOS</t>
  </si>
  <si>
    <t>Les forfaits voix / SMS / MMS / DATA illimités</t>
  </si>
  <si>
    <t>Les forfaits DATA</t>
  </si>
  <si>
    <t>Offres voix au réel</t>
  </si>
  <si>
    <t>Coût unitaire d'un SMS</t>
  </si>
  <si>
    <t>Coût unitaire d'un SMS émis depuis l'étranger zone 1</t>
  </si>
  <si>
    <t>Coût unitaire d'un SMS émis depuis l'étranger zone 2</t>
  </si>
  <si>
    <t>Coût unitaire d'un SMS émis depuis l'étranger zone 3</t>
  </si>
  <si>
    <t>Coût unitaire d'un MMS émis depuis l'étranger zone 1</t>
  </si>
  <si>
    <t>Coût unitaire d'un MMS émis depuis l'étranger zone 2</t>
  </si>
  <si>
    <t>Coût unitaire d'un MMS émis depuis l'étranger zone 3</t>
  </si>
  <si>
    <t>Forfait tablette illimité 4G - Fair Use 5Go environ</t>
  </si>
  <si>
    <t>Forfait Internet Illimité avec carte 4G - Fair Use 5 Go environ</t>
  </si>
  <si>
    <t>Clef USB 4 G</t>
  </si>
  <si>
    <t>Hotspot 4G</t>
  </si>
  <si>
    <t>Gamme Smartphones (écran 4,5 pouces) - Android (type Samsung Galaxy S5 mini/HTC One mini)</t>
  </si>
  <si>
    <t>Gamme Smartphones (écran 4,5 pouces) - iOS (type iPhone 5C/5S)</t>
  </si>
  <si>
    <t>Gamme Smartphones (écran 5,5 pouces) - Android (type Samsung Galaxy S5-S6/HTC One M7-M8)</t>
  </si>
  <si>
    <t>Gamme Smartphones (écran 5,5 pouces) - iOS (type iPhone 6)</t>
  </si>
  <si>
    <t>Housse de protection pour gamme GSM Modèle 1</t>
  </si>
  <si>
    <t>Housse de protection pour gamme GSM Modèle 2</t>
  </si>
  <si>
    <t>Housse de protection pour gamme GSM Modèle 3</t>
  </si>
  <si>
    <t>Coque silicone pour gamme smartphones android 4,5 pouces</t>
  </si>
  <si>
    <t>Coque silicone pour gamme smartphones iOS 4,5 pouces</t>
  </si>
  <si>
    <t>Coque silicone pour gamme smartphones android 5,5 pouces</t>
  </si>
  <si>
    <t>Coque silicone pour gamme smartphones iOS 5,5 pouces</t>
  </si>
  <si>
    <t>Chargeur pour gamme smartphones Android</t>
  </si>
  <si>
    <t>Chargeur pour gamme smartphones iOS 5</t>
  </si>
  <si>
    <t>Chargeur pour gamme smartphones iOS 6</t>
  </si>
  <si>
    <t>Câble allume cigare de voiture gamme GSM</t>
  </si>
  <si>
    <t>Câble allume cigare de voiture gamme GSM durci</t>
  </si>
  <si>
    <t>Câble allume cigare de voiture gamme smartphones Android</t>
  </si>
  <si>
    <t>Câble allume cigare de voiture gamme smartphones type iPhone 5</t>
  </si>
  <si>
    <t>Câble allume cigare de voiture gamme smartphones type iPhone 6</t>
  </si>
  <si>
    <t>Tablette 4G - iOS 10 pouces minimum</t>
  </si>
  <si>
    <t>Tablette 4G - Android 10 pouces minimum</t>
  </si>
  <si>
    <t>Gamme GSM durci type Samsung Solid B2100 ou équivalent</t>
  </si>
  <si>
    <t>Housse de protection pour gamme GSM durci</t>
  </si>
  <si>
    <t>Etui de  protection à rabat pour gamme smartphones android 4,5 pouces</t>
  </si>
  <si>
    <t>Etui de  protection à rabat pour gamme smartphones iOS 4,5 pouces</t>
  </si>
  <si>
    <t>Etui de  protection à rabat pour gamme smartphones android 5,5 pouces</t>
  </si>
  <si>
    <t>Etui de  protection à rabat pour gamme smartphones iOS 5,5 pouces</t>
  </si>
  <si>
    <t>batterie de rechange gamme smartphones (si batterie amovible)</t>
  </si>
  <si>
    <t>Réparation vitre cassée Smartphones Android 4,5p (type Samsung Galaxy S5 mini/HTC One mini)</t>
  </si>
  <si>
    <t>Réparation vitre cassée Smartphones iOS 4,5p (type iPhone 5C/5S)</t>
  </si>
  <si>
    <t>Réparation vitre cassée Smartphones iOSd 5,5p (type iPhone 6)</t>
  </si>
  <si>
    <t xml:space="preserve">Date : </t>
  </si>
  <si>
    <t>Cachet et signature</t>
  </si>
  <si>
    <t>Gamme GSM Modèle 1</t>
  </si>
  <si>
    <t>Gamme GSM Modèle 2</t>
  </si>
  <si>
    <t>Gamme GSM  Modèle 3</t>
  </si>
  <si>
    <t>Terminaux acquisition</t>
  </si>
  <si>
    <t>Devis Quantitatif et Estimatif / Abonnements et services</t>
  </si>
  <si>
    <t>Quantité de lignes</t>
  </si>
  <si>
    <t>Prix unitaire hors taxe</t>
  </si>
  <si>
    <t xml:space="preserve">Quantité </t>
  </si>
  <si>
    <t xml:space="preserve">Montant total HT du récurrent annuel </t>
  </si>
  <si>
    <t>Montant total HT  sur la durée d'engagement  de</t>
  </si>
  <si>
    <t>TVA 20 %</t>
  </si>
  <si>
    <t xml:space="preserve"> Montant total TTC sur la durée d'engagement de </t>
  </si>
  <si>
    <t>Coût de l'abonnement au réel</t>
  </si>
  <si>
    <t>Coût unitaire d'un MMS</t>
  </si>
  <si>
    <t>Forfait Internet Illimité avec carte 4G - Fair Use 10 Go environ</t>
  </si>
  <si>
    <t>Forfait tablette illimité 4G - Fair Use 10Go environ</t>
  </si>
  <si>
    <t>Montant totalt HT Frais de mise en service</t>
  </si>
  <si>
    <t>Forfait voix illimité national 24/7</t>
  </si>
  <si>
    <t>Forfait SMS/MMS illimité</t>
  </si>
  <si>
    <t>Service Data illimité sur Smartphone (fair use de 5Go)</t>
  </si>
  <si>
    <t>Service Data illimité sur Smartphone (fair use de 10Go)</t>
  </si>
  <si>
    <t>Offres M2M</t>
  </si>
  <si>
    <t>Abonnement M2M au compteur</t>
  </si>
  <si>
    <t>Abonnement M2M avec 5Mo data</t>
  </si>
  <si>
    <t>Abonnement M2M avec 50Mo data</t>
  </si>
  <si>
    <t>Abonnement M2M ajustable</t>
  </si>
  <si>
    <t>coût unitaire du Mo hors forfait</t>
  </si>
  <si>
    <t>coût unitaire du SMS hors forfait</t>
  </si>
  <si>
    <t>FMS Espace Client</t>
  </si>
  <si>
    <t>Lignes de facturation au format .csv  (ou équivalent)</t>
  </si>
  <si>
    <t>Liste détaillée des consommations au format .csv (ou équivalent)</t>
  </si>
  <si>
    <t>Espace client</t>
  </si>
  <si>
    <t>Gestionnaire de compte</t>
  </si>
  <si>
    <t>Terminaux</t>
  </si>
  <si>
    <t>Montant total HT d'aquisition de terminaux</t>
  </si>
  <si>
    <t>Gamme GSM Modèle 1 (nu)</t>
  </si>
  <si>
    <t>Gamme GSM Modèle 2 (nu)</t>
  </si>
  <si>
    <t>Assistance totale pour la migration</t>
  </si>
  <si>
    <t xml:space="preserve">Prestation de mise en service avec un chef de projet </t>
  </si>
  <si>
    <t>Abonnement Voix, Data, SMS/MMS</t>
  </si>
  <si>
    <t>Guichet unique "hot line"</t>
  </si>
  <si>
    <t>Clef USB 4 G (nue)</t>
  </si>
  <si>
    <t>Tablette 4G - Android 10 pouces minimum (nue)</t>
  </si>
  <si>
    <t>Tablette 4G - iOS 10 pouces minimum (nue)</t>
  </si>
  <si>
    <t>Coût de la minute vers les mobiles France (Orange, SFR, Bouygues, Free, MVNO)</t>
  </si>
  <si>
    <t>Gamme GSM Modèle 3 double SIM (nu)</t>
  </si>
  <si>
    <t>A compléter éventuellement par le candidat</t>
  </si>
  <si>
    <t>Commentaires</t>
  </si>
  <si>
    <t>Description / commentaire</t>
  </si>
  <si>
    <t>A compléter, si autres forfaits proposés</t>
  </si>
  <si>
    <t>…</t>
  </si>
  <si>
    <t>A compléter, si autres services proposés</t>
  </si>
  <si>
    <t>A compléter, si autres extensions de garantie proposées</t>
  </si>
  <si>
    <t>A compléter, si autres offres proposées</t>
  </si>
  <si>
    <t>Service Data illimité sur Smartphone (fair use de 20Go)</t>
  </si>
  <si>
    <t>Forfait tablette illimité 4G - Fair Use 20Go environ</t>
  </si>
  <si>
    <t>Forfait Internet Illimité avec carte 4G - Fair Use 20 Go environ</t>
  </si>
  <si>
    <t xml:space="preserve">Forfait illimité voix/SMS/MMS France Métropolitaine + Data fair use de 20 Go </t>
  </si>
  <si>
    <t xml:space="preserve">Forfait illimité voix/SMS/MMS France Métropolitaine + Data fair use de 50 Go </t>
  </si>
  <si>
    <t xml:space="preserve">Forfait illimité voix/SMS/MMS France/Europe/DOM/AmNord + Data 50 Go </t>
  </si>
  <si>
    <t xml:space="preserve">Forfait illimité voix/SMS/MMS France/Europe/DOM/AmNord + Data 20 Go </t>
  </si>
  <si>
    <t>Service Data illimité sur Smartphone (fair use de 1Go)</t>
  </si>
  <si>
    <t>Abonnement M2M avec 2Mo data</t>
  </si>
  <si>
    <t>Abonnement M2M avec 8Go data</t>
  </si>
  <si>
    <t>4 ans</t>
  </si>
  <si>
    <t>Gamme GSM PTI (nu)</t>
  </si>
  <si>
    <t>Abonnement mutualisation flotte M2M</t>
  </si>
  <si>
    <t>Service IP publique sur carte M2M</t>
  </si>
  <si>
    <t>Les forfaits SMS/MMS</t>
  </si>
  <si>
    <t>Mise en service sur site (prix pour 1 jour)</t>
  </si>
  <si>
    <t>Outil de paramétrage des terminaux</t>
  </si>
  <si>
    <t>Services de déploiement</t>
  </si>
  <si>
    <t>Mise en service sur site (prix pour 2 jours)</t>
  </si>
  <si>
    <t>Mise en service sur site (prix pour 3 jours)</t>
  </si>
  <si>
    <t>Service de gestion de Parc</t>
  </si>
  <si>
    <t>Services de Couverture Spécifique</t>
  </si>
  <si>
    <t>Services de Gouvernance</t>
  </si>
  <si>
    <t>Bilan annuel</t>
  </si>
  <si>
    <t>Responsable Opérationel de Compte</t>
  </si>
  <si>
    <t>gestionnaire de facturation</t>
  </si>
  <si>
    <t>Service Espace Client</t>
  </si>
  <si>
    <t>Gestion de parc</t>
  </si>
  <si>
    <t>Services de Déploiement</t>
  </si>
  <si>
    <t>Services de Gouverance</t>
  </si>
  <si>
    <t>Services Espace Client</t>
  </si>
  <si>
    <t>Ce bordereau de prix devra être dûment rempli et complété par l’opérateur où figurera  le prix pour chaque item décrit dans ce BPU. Les prix sont exprimés avec deux décimales.</t>
  </si>
  <si>
    <t>Prix en € HT</t>
  </si>
  <si>
    <t>Prix en acquisition (en EUR HT)</t>
  </si>
  <si>
    <t>Montant récurrent annuel en EUR HT</t>
  </si>
  <si>
    <t>Solutions de couverture Indoor pour une surface inférieure à 500m²</t>
  </si>
  <si>
    <t>FMS Solutions de couverture Indoor pour une surface inférieure à 500m²</t>
  </si>
  <si>
    <t>FMS Solutions de couverture Indoor pour une surface inférieure à 2000m²</t>
  </si>
  <si>
    <t>Solutions de couverture Indoor pour une surface inférieure à 2000m²</t>
  </si>
  <si>
    <t>FMS Solutions de couverture Indoor pour une surface jusqu'à 5000m²</t>
  </si>
  <si>
    <t>Solutions de couverture Indoor pour une surface jusqu'à 5000m²</t>
  </si>
  <si>
    <t>Garantie terminaux</t>
  </si>
  <si>
    <t>Garantie jusqu'à 24 mois sur terminaux de gamme GSM / GSM durcis</t>
  </si>
  <si>
    <t xml:space="preserve">Garantie jusqu'à 24 mois sur terminaux de gamme Smartphone Android </t>
  </si>
  <si>
    <t>Garantie jusqu'à 24 mois sur terminaux de gamme Smartphone iOS</t>
  </si>
  <si>
    <t>Garantie jusqu'à 24 mois sur tablette Android</t>
  </si>
  <si>
    <t>Garantie jusqu'à 24 mois sur tablette iOS</t>
  </si>
  <si>
    <t>Service Data illimité sur Smartphone (fair use de 50Go)</t>
  </si>
  <si>
    <t>Forfait tablette illimité 4G - Fair Use 50Go environ</t>
  </si>
  <si>
    <t>Forfait Internet Illimité avec carte 4G - Fair Use 50 Go environ</t>
  </si>
  <si>
    <t>LOT n°2 : Services de téléphonie mobile</t>
  </si>
  <si>
    <t>DQE -  Lot 2 : Services de Téléphonie mobile</t>
  </si>
  <si>
    <t>Gamme Smartphones - Android (type Samung Galaxy S21) nu</t>
  </si>
  <si>
    <t>Commande de carte SIM seules pour un Forfait</t>
  </si>
  <si>
    <t>Commande de carte SIM seules pour un Forfait Data</t>
  </si>
  <si>
    <t>Commande de carte SIM seules pour un Forfait M2M</t>
  </si>
  <si>
    <t>Formation à l'espace client</t>
  </si>
  <si>
    <t>Gamme GSM durci type CrossCall Spider X5 ou équivalent (nu)</t>
  </si>
  <si>
    <t>Gamme Smartphones - Android (Samsung A22) nu</t>
  </si>
  <si>
    <t>Gamme Smartphones - Android (Samsung A52) nu</t>
  </si>
  <si>
    <t>Gamme Smartphones - Android (type Oppo Reno6) nu</t>
  </si>
  <si>
    <t>Gamme Smartphones - iOS (type iPhone XIII) nu</t>
  </si>
  <si>
    <t>Services de Garantie terminaux</t>
  </si>
  <si>
    <t>SERVICES DE TELECOMMUNICATIONS</t>
  </si>
  <si>
    <t>Détail Quantitatif Estimatif non contractuel</t>
  </si>
  <si>
    <t>ÉTABLISSEMENT PUBLIC DE COOPÉRATION CULTURELLE DU SUD-AQUITAIN</t>
  </si>
  <si>
    <t>1 rue Édouard Ducéré</t>
  </si>
  <si>
    <t>64100 Bayonne</t>
  </si>
  <si>
    <t>LOT 2 : Services de téléphonie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</si>
</sst>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-* #,##0.00\ _F_-;\-* #,##0.00\ _F_-;_-* &quot;-&quot;??\ _F_-;_-@_-"/>
    <numFmt numFmtId="167" formatCode="_-* #,##0.00\ [$€-40C]_-;\-* #,##0.00\ [$€-40C]_-;_-* &quot;-&quot;??\ [$€-40C]_-;_-@_-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1"/>
      <color theme="1"/>
      <name val="Calibri"/>
      <family val="2"/>
    </font>
    <font>
      <b/>
      <sz val="16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sz val="10"/>
      <name val="Everett Regular"/>
      <family val="2"/>
    </font>
    <font>
      <sz val="11"/>
      <name val="Everett Regular"/>
      <family val="2"/>
    </font>
    <font>
      <b/>
      <sz val="10"/>
      <name val="Everett Regular"/>
      <family val="2"/>
    </font>
    <font>
      <b/>
      <sz val="11"/>
      <name val="Everett Regular"/>
      <family val="2"/>
    </font>
    <font>
      <sz val="12"/>
      <name val="Everett Regular"/>
      <family val="2"/>
    </font>
    <font>
      <b/>
      <sz val="12"/>
      <name val="Everett Regular"/>
      <family val="2"/>
    </font>
    <font>
      <b/>
      <sz val="14"/>
      <name val="Everett Regular"/>
      <family val="2"/>
    </font>
    <font>
      <b/>
      <u/>
      <sz val="14"/>
      <name val="Everett Regular"/>
      <family val="2"/>
    </font>
    <font>
      <b/>
      <u/>
      <sz val="11"/>
      <name val="Everett Regular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6">
    <xf numFmtId="0" fontId="0" fillId="0" borderId="0" xfId="0"/>
    <xf numFmtId="0" fontId="0" fillId="0" borderId="2" xfId="0" applyBorder="1"/>
    <xf numFmtId="0" fontId="0" fillId="0" borderId="3" xfId="0" applyBorder="1"/>
    <xf numFmtId="44" fontId="5" fillId="0" borderId="2" xfId="4" applyFont="1" applyBorder="1"/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11" fillId="0" borderId="0" xfId="0" applyFont="1"/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44" fontId="5" fillId="0" borderId="18" xfId="4" applyFont="1" applyBorder="1"/>
    <xf numFmtId="0" fontId="0" fillId="0" borderId="26" xfId="0" applyBorder="1" applyAlignment="1">
      <alignment horizontal="left"/>
    </xf>
    <xf numFmtId="44" fontId="5" fillId="0" borderId="28" xfId="4" applyFont="1" applyBorder="1"/>
    <xf numFmtId="0" fontId="3" fillId="0" borderId="0" xfId="0" applyFont="1"/>
    <xf numFmtId="0" fontId="10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" fontId="0" fillId="0" borderId="0" xfId="0" applyNumberFormat="1"/>
    <xf numFmtId="0" fontId="11" fillId="0" borderId="0" xfId="0" applyFont="1" applyAlignment="1">
      <alignment vertical="center" wrapText="1"/>
    </xf>
    <xf numFmtId="44" fontId="11" fillId="0" borderId="0" xfId="5" applyFont="1" applyFill="1" applyBorder="1" applyAlignment="1">
      <alignment horizontal="center"/>
    </xf>
    <xf numFmtId="167" fontId="0" fillId="0" borderId="27" xfId="0" applyNumberFormat="1" applyBorder="1"/>
    <xf numFmtId="167" fontId="0" fillId="0" borderId="1" xfId="0" applyNumberFormat="1" applyBorder="1"/>
    <xf numFmtId="0" fontId="0" fillId="0" borderId="18" xfId="0" applyBorder="1"/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/>
    <xf numFmtId="0" fontId="0" fillId="0" borderId="22" xfId="0" applyBorder="1" applyAlignment="1">
      <alignment horizontal="center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0" fillId="0" borderId="28" xfId="0" applyBorder="1"/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center" vertical="center" wrapText="1"/>
    </xf>
    <xf numFmtId="44" fontId="5" fillId="0" borderId="44" xfId="4" applyFont="1" applyBorder="1"/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44" fontId="5" fillId="0" borderId="3" xfId="4" applyFont="1" applyBorder="1"/>
    <xf numFmtId="0" fontId="0" fillId="5" borderId="4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4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5" borderId="41" xfId="0" applyFill="1" applyBorder="1" applyAlignment="1">
      <alignment horizontal="center" wrapText="1"/>
    </xf>
    <xf numFmtId="0" fontId="0" fillId="5" borderId="27" xfId="0" applyFill="1" applyBorder="1" applyAlignment="1">
      <alignment horizontal="center" vertical="center" wrapText="1"/>
    </xf>
    <xf numFmtId="0" fontId="16" fillId="0" borderId="0" xfId="0" applyFont="1"/>
    <xf numFmtId="0" fontId="0" fillId="5" borderId="0" xfId="0" applyFill="1"/>
    <xf numFmtId="0" fontId="12" fillId="3" borderId="4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167" fontId="0" fillId="2" borderId="22" xfId="0" applyNumberFormat="1" applyFill="1" applyBorder="1"/>
    <xf numFmtId="0" fontId="6" fillId="3" borderId="30" xfId="0" applyFont="1" applyFill="1" applyBorder="1" applyAlignment="1">
      <alignment vertical="center" wrapText="1"/>
    </xf>
    <xf numFmtId="0" fontId="6" fillId="3" borderId="40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167" fontId="4" fillId="0" borderId="49" xfId="5" applyNumberFormat="1" applyFont="1" applyFill="1" applyBorder="1" applyAlignment="1">
      <alignment horizontal="center"/>
    </xf>
    <xf numFmtId="167" fontId="4" fillId="0" borderId="50" xfId="5" applyNumberFormat="1" applyFont="1" applyFill="1" applyBorder="1" applyAlignment="1">
      <alignment horizontal="center"/>
    </xf>
    <xf numFmtId="0" fontId="0" fillId="5" borderId="51" xfId="0" applyFill="1" applyBorder="1"/>
    <xf numFmtId="0" fontId="0" fillId="5" borderId="52" xfId="0" applyFill="1" applyBorder="1"/>
    <xf numFmtId="0" fontId="16" fillId="5" borderId="46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left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5" borderId="55" xfId="0" applyFill="1" applyBorder="1" applyAlignment="1">
      <alignment horizontal="left" wrapText="1"/>
    </xf>
    <xf numFmtId="0" fontId="0" fillId="0" borderId="55" xfId="0" applyBorder="1" applyAlignment="1">
      <alignment horizontal="left"/>
    </xf>
    <xf numFmtId="0" fontId="0" fillId="5" borderId="55" xfId="0" applyFill="1" applyBorder="1" applyAlignment="1">
      <alignment horizontal="left"/>
    </xf>
    <xf numFmtId="0" fontId="0" fillId="5" borderId="57" xfId="0" applyFill="1" applyBorder="1" applyAlignment="1">
      <alignment horizontal="left" wrapText="1"/>
    </xf>
    <xf numFmtId="0" fontId="0" fillId="0" borderId="56" xfId="0" applyBorder="1" applyAlignment="1">
      <alignment horizontal="left"/>
    </xf>
    <xf numFmtId="0" fontId="3" fillId="0" borderId="54" xfId="0" applyFont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5" borderId="55" xfId="0" applyFill="1" applyBorder="1" applyAlignment="1">
      <alignment wrapText="1"/>
    </xf>
    <xf numFmtId="0" fontId="0" fillId="0" borderId="58" xfId="0" applyBorder="1" applyAlignment="1">
      <alignment horizontal="left"/>
    </xf>
    <xf numFmtId="0" fontId="0" fillId="5" borderId="58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18" fillId="5" borderId="12" xfId="0" applyFont="1" applyFill="1" applyBorder="1" applyAlignment="1">
      <alignment horizontal="right" wrapText="1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67" fontId="5" fillId="0" borderId="22" xfId="0" applyNumberFormat="1" applyFont="1" applyBorder="1"/>
    <xf numFmtId="167" fontId="16" fillId="2" borderId="48" xfId="0" applyNumberFormat="1" applyFont="1" applyFill="1" applyBorder="1"/>
    <xf numFmtId="167" fontId="4" fillId="0" borderId="50" xfId="0" applyNumberFormat="1" applyFont="1" applyBorder="1"/>
    <xf numFmtId="167" fontId="4" fillId="0" borderId="51" xfId="5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left"/>
    </xf>
    <xf numFmtId="0" fontId="4" fillId="4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0" fillId="6" borderId="49" xfId="0" applyFill="1" applyBorder="1"/>
    <xf numFmtId="0" fontId="0" fillId="6" borderId="52" xfId="0" applyFill="1" applyBorder="1"/>
    <xf numFmtId="0" fontId="0" fillId="0" borderId="61" xfId="0" applyBorder="1"/>
    <xf numFmtId="0" fontId="4" fillId="4" borderId="2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left" vertical="center" wrapText="1"/>
    </xf>
    <xf numFmtId="0" fontId="14" fillId="4" borderId="63" xfId="0" applyFont="1" applyFill="1" applyBorder="1" applyAlignment="1">
      <alignment horizontal="left" vertical="center" wrapText="1"/>
    </xf>
    <xf numFmtId="167" fontId="16" fillId="2" borderId="52" xfId="0" applyNumberFormat="1" applyFont="1" applyFill="1" applyBorder="1"/>
    <xf numFmtId="0" fontId="6" fillId="3" borderId="17" xfId="0" applyFont="1" applyFill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167" fontId="0" fillId="0" borderId="13" xfId="0" applyNumberFormat="1" applyBorder="1"/>
    <xf numFmtId="167" fontId="0" fillId="2" borderId="64" xfId="0" applyNumberFormat="1" applyFill="1" applyBorder="1"/>
    <xf numFmtId="0" fontId="0" fillId="5" borderId="50" xfId="0" applyFill="1" applyBorder="1"/>
    <xf numFmtId="0" fontId="6" fillId="3" borderId="3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15" fillId="3" borderId="34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3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3" borderId="39" xfId="0" applyFont="1" applyFill="1" applyBorder="1" applyAlignment="1">
      <alignment horizontal="right" vertical="center" wrapText="1"/>
    </xf>
    <xf numFmtId="0" fontId="6" fillId="3" borderId="40" xfId="0" applyFont="1" applyFill="1" applyBorder="1" applyAlignment="1">
      <alignment horizontal="right" vertical="center" wrapText="1"/>
    </xf>
    <xf numFmtId="0" fontId="19" fillId="7" borderId="4" xfId="7" applyFont="1" applyFill="1" applyBorder="1" applyAlignment="1">
      <alignment horizontal="center"/>
    </xf>
    <xf numFmtId="0" fontId="19" fillId="7" borderId="5" xfId="7" applyFont="1" applyFill="1" applyBorder="1" applyAlignment="1">
      <alignment horizontal="center"/>
    </xf>
    <xf numFmtId="0" fontId="19" fillId="7" borderId="6" xfId="7" applyFont="1" applyFill="1" applyBorder="1"/>
    <xf numFmtId="0" fontId="19" fillId="7" borderId="0" xfId="7" applyFont="1" applyFill="1"/>
    <xf numFmtId="0" fontId="19" fillId="7" borderId="7" xfId="7" applyFont="1" applyFill="1" applyBorder="1" applyAlignment="1">
      <alignment horizontal="center"/>
    </xf>
    <xf numFmtId="0" fontId="19" fillId="7" borderId="0" xfId="6" applyFont="1" applyFill="1"/>
    <xf numFmtId="0" fontId="19" fillId="7" borderId="0" xfId="7" applyFont="1" applyFill="1" applyAlignment="1">
      <alignment horizontal="center"/>
    </xf>
    <xf numFmtId="0" fontId="19" fillId="7" borderId="8" xfId="7" applyFont="1" applyFill="1" applyBorder="1"/>
    <xf numFmtId="0" fontId="20" fillId="7" borderId="0" xfId="0" applyFont="1" applyFill="1"/>
    <xf numFmtId="0" fontId="21" fillId="7" borderId="0" xfId="7" applyFont="1" applyFill="1" applyAlignment="1">
      <alignment horizontal="center"/>
    </xf>
    <xf numFmtId="0" fontId="22" fillId="7" borderId="0" xfId="7" applyFont="1" applyFill="1" applyAlignment="1">
      <alignment vertical="center" wrapText="1"/>
    </xf>
    <xf numFmtId="0" fontId="22" fillId="7" borderId="8" xfId="7" applyFont="1" applyFill="1" applyBorder="1" applyAlignment="1">
      <alignment vertical="top" wrapText="1"/>
    </xf>
    <xf numFmtId="0" fontId="23" fillId="7" borderId="0" xfId="0" applyFont="1" applyFill="1" applyAlignment="1">
      <alignment horizontal="center"/>
    </xf>
    <xf numFmtId="0" fontId="19" fillId="7" borderId="65" xfId="7" applyFont="1" applyFill="1" applyBorder="1" applyAlignment="1">
      <alignment horizontal="center"/>
    </xf>
    <xf numFmtId="0" fontId="24" fillId="7" borderId="0" xfId="7" applyFont="1" applyFill="1" applyAlignment="1">
      <alignment horizontal="center" vertical="center" wrapText="1"/>
    </xf>
    <xf numFmtId="0" fontId="24" fillId="7" borderId="66" xfId="7" applyFont="1" applyFill="1" applyBorder="1" applyAlignment="1">
      <alignment horizontal="center" wrapText="1"/>
    </xf>
    <xf numFmtId="0" fontId="19" fillId="7" borderId="7" xfId="7" applyFont="1" applyFill="1" applyBorder="1" applyAlignment="1">
      <alignment horizontal="left"/>
    </xf>
    <xf numFmtId="0" fontId="19" fillId="7" borderId="8" xfId="7" applyFont="1" applyFill="1" applyBorder="1" applyAlignment="1">
      <alignment horizontal="center"/>
    </xf>
    <xf numFmtId="0" fontId="19" fillId="7" borderId="0" xfId="7" applyFont="1" applyFill="1" applyAlignment="1">
      <alignment horizontal="center"/>
    </xf>
    <xf numFmtId="0" fontId="25" fillId="7" borderId="0" xfId="7" quotePrefix="1" applyFont="1" applyFill="1" applyAlignment="1">
      <alignment horizontal="center"/>
    </xf>
    <xf numFmtId="0" fontId="25" fillId="7" borderId="0" xfId="7" applyFont="1" applyFill="1" applyAlignment="1">
      <alignment horizontal="center"/>
    </xf>
    <xf numFmtId="0" fontId="27" fillId="7" borderId="7" xfId="7" applyFont="1" applyFill="1" applyBorder="1" applyAlignment="1">
      <alignment wrapText="1"/>
    </xf>
    <xf numFmtId="0" fontId="19" fillId="7" borderId="8" xfId="6" applyFont="1" applyFill="1" applyBorder="1"/>
    <xf numFmtId="0" fontId="19" fillId="7" borderId="7" xfId="6" applyFont="1" applyFill="1" applyBorder="1"/>
    <xf numFmtId="0" fontId="25" fillId="7" borderId="0" xfId="7" applyFont="1" applyFill="1" applyAlignment="1">
      <alignment horizontal="center" wrapText="1"/>
    </xf>
    <xf numFmtId="0" fontId="20" fillId="7" borderId="0" xfId="0" applyFont="1" applyFill="1" applyAlignment="1">
      <alignment wrapText="1"/>
    </xf>
    <xf numFmtId="0" fontId="27" fillId="7" borderId="7" xfId="7" applyFont="1" applyFill="1" applyBorder="1" applyAlignment="1">
      <alignment vertical="center" wrapText="1"/>
    </xf>
    <xf numFmtId="0" fontId="19" fillId="7" borderId="0" xfId="6" applyFont="1" applyFill="1" applyAlignment="1">
      <alignment vertical="center"/>
    </xf>
    <xf numFmtId="0" fontId="19" fillId="7" borderId="8" xfId="6" applyFont="1" applyFill="1" applyBorder="1" applyAlignment="1">
      <alignment vertical="center"/>
    </xf>
    <xf numFmtId="0" fontId="19" fillId="7" borderId="7" xfId="6" applyFont="1" applyFill="1" applyBorder="1" applyAlignment="1">
      <alignment vertical="center"/>
    </xf>
    <xf numFmtId="0" fontId="21" fillId="7" borderId="0" xfId="6" applyFont="1" applyFill="1" applyAlignment="1">
      <alignment horizontal="center" vertical="center"/>
    </xf>
    <xf numFmtId="0" fontId="21" fillId="7" borderId="7" xfId="6" applyFont="1" applyFill="1" applyBorder="1" applyAlignment="1">
      <alignment horizontal="center" vertical="center"/>
    </xf>
    <xf numFmtId="0" fontId="21" fillId="7" borderId="8" xfId="6" applyFont="1" applyFill="1" applyBorder="1" applyAlignment="1">
      <alignment horizontal="center" vertical="center"/>
    </xf>
    <xf numFmtId="0" fontId="19" fillId="7" borderId="7" xfId="6" applyFont="1" applyFill="1" applyBorder="1" applyAlignment="1">
      <alignment horizontal="center" vertical="center"/>
    </xf>
    <xf numFmtId="0" fontId="19" fillId="7" borderId="0" xfId="6" applyFont="1" applyFill="1" applyAlignment="1">
      <alignment horizontal="center" vertical="center"/>
    </xf>
    <xf numFmtId="0" fontId="19" fillId="7" borderId="8" xfId="6" applyFont="1" applyFill="1" applyBorder="1" applyAlignment="1">
      <alignment horizontal="center" vertical="center"/>
    </xf>
    <xf numFmtId="0" fontId="19" fillId="7" borderId="9" xfId="6" applyFont="1" applyFill="1" applyBorder="1" applyAlignment="1">
      <alignment vertical="center"/>
    </xf>
    <xf numFmtId="0" fontId="19" fillId="7" borderId="10" xfId="6" applyFont="1" applyFill="1" applyBorder="1" applyAlignment="1">
      <alignment vertical="center"/>
    </xf>
    <xf numFmtId="0" fontId="19" fillId="7" borderId="11" xfId="6" applyFont="1" applyFill="1" applyBorder="1" applyAlignment="1">
      <alignment vertical="center"/>
    </xf>
    <xf numFmtId="0" fontId="26" fillId="7" borderId="0" xfId="7" applyFont="1" applyFill="1" applyAlignment="1">
      <alignment horizontal="center" vertical="center" wrapText="1"/>
    </xf>
  </cellXfs>
  <cellStyles count="12">
    <cellStyle name="Euro" xfId="1" xr:uid="{00000000-0005-0000-0000-000000000000}"/>
    <cellStyle name="Milliers 2" xfId="2" xr:uid="{00000000-0005-0000-0000-000001000000}"/>
    <cellStyle name="Milliers 2 2" xfId="8" xr:uid="{00000000-0005-0000-0000-000002000000}"/>
    <cellStyle name="Milliers 3" xfId="3" xr:uid="{00000000-0005-0000-0000-000003000000}"/>
    <cellStyle name="Monétaire" xfId="4" builtinId="4"/>
    <cellStyle name="Monétaire 2" xfId="5" xr:uid="{00000000-0005-0000-0000-000005000000}"/>
    <cellStyle name="Monétaire 2 2" xfId="10" xr:uid="{00000000-0005-0000-0000-000006000000}"/>
    <cellStyle name="Monétaire 3" xfId="9" xr:uid="{00000000-0005-0000-0000-000007000000}"/>
    <cellStyle name="Normal" xfId="0" builtinId="0"/>
    <cellStyle name="Normal 2" xfId="6" xr:uid="{00000000-0005-0000-0000-000009000000}"/>
    <cellStyle name="Normal_DPGF Réseaux Lot N°2 ed 3" xfId="7" xr:uid="{00000000-0005-0000-0000-00000A000000}"/>
    <cellStyle name="Pourcentage 2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312420</xdr:colOff>
      <xdr:row>0</xdr:row>
      <xdr:rowOff>99060</xdr:rowOff>
    </xdr:from>
    <xdr:to>
      <xdr:col>6</xdr:col>
      <xdr:colOff>108349</xdr:colOff>
      <xdr:row>9</xdr:row>
      <xdr:rowOff>18416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AD99C13-7C95-45A2-8F15-8C06EB7B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438" y="99060"/>
          <a:ext cx="1792978" cy="144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FFD5-5870-408F-B6C8-5C42BA62B656}">
  <sheetPr>
    <pageSetUpPr fitToPage="1"/>
  </sheetPr>
  <dimension ref="A1:K42"/>
  <sheetViews>
    <sheetView topLeftCell="A16" zoomScaleNormal="100" workbookViewId="0">
      <selection activeCell="B26" sqref="B26:I26"/>
    </sheetView>
  </sheetViews>
  <sheetFormatPr baseColWidth="10" defaultColWidth="10.3984375" defaultRowHeight="12.7" x14ac:dyDescent="0.25"/>
  <cols>
    <col min="1" max="1" width="5.59765625" style="149" customWidth="1"/>
    <col min="2" max="9" width="9.09765625" style="149" customWidth="1"/>
    <col min="10" max="10" width="5.59765625" style="149" customWidth="1"/>
    <col min="11" max="16384" width="10.3984375" style="149"/>
  </cols>
  <sheetData>
    <row r="1" spans="1:11" ht="13.25" thickTop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8"/>
    </row>
    <row r="2" spans="1:11" x14ac:dyDescent="0.25">
      <c r="A2" s="150"/>
      <c r="B2" s="151"/>
      <c r="C2" s="152"/>
      <c r="D2" s="152"/>
      <c r="E2" s="152"/>
      <c r="F2" s="152"/>
      <c r="G2" s="152"/>
      <c r="H2" s="152"/>
      <c r="I2" s="152"/>
      <c r="J2" s="153"/>
    </row>
    <row r="3" spans="1:11" ht="14.4" x14ac:dyDescent="0.3">
      <c r="A3" s="150"/>
      <c r="E3" s="154"/>
      <c r="I3" s="152"/>
      <c r="J3" s="153"/>
    </row>
    <row r="4" spans="1:11" ht="14.4" x14ac:dyDescent="0.3">
      <c r="A4" s="150"/>
      <c r="B4" s="152"/>
      <c r="C4" s="155"/>
      <c r="D4" s="152"/>
      <c r="E4" s="154"/>
      <c r="F4" s="152"/>
      <c r="G4" s="152"/>
      <c r="H4" s="152"/>
      <c r="I4" s="152"/>
      <c r="J4" s="153"/>
    </row>
    <row r="5" spans="1:11" ht="14.4" x14ac:dyDescent="0.3">
      <c r="A5" s="150"/>
      <c r="B5" s="152"/>
      <c r="C5" s="152"/>
      <c r="D5" s="152"/>
      <c r="E5" s="154"/>
      <c r="F5" s="154"/>
      <c r="G5" s="152"/>
      <c r="H5" s="152"/>
      <c r="I5" s="152"/>
      <c r="J5" s="153"/>
    </row>
    <row r="6" spans="1:11" x14ac:dyDescent="0.25">
      <c r="A6" s="150"/>
      <c r="B6" s="152"/>
      <c r="C6" s="152"/>
      <c r="D6" s="152"/>
      <c r="E6" s="152"/>
      <c r="F6" s="152"/>
      <c r="G6" s="152"/>
      <c r="H6" s="152"/>
      <c r="I6" s="152"/>
      <c r="J6" s="153"/>
    </row>
    <row r="7" spans="1:11" x14ac:dyDescent="0.25">
      <c r="A7" s="150"/>
      <c r="B7" s="152"/>
      <c r="C7" s="152"/>
      <c r="D7" s="152"/>
      <c r="E7" s="152"/>
      <c r="F7" s="152"/>
      <c r="G7" s="152"/>
      <c r="H7" s="152"/>
      <c r="I7" s="152"/>
      <c r="J7" s="153"/>
    </row>
    <row r="8" spans="1:11" x14ac:dyDescent="0.25">
      <c r="A8" s="150"/>
      <c r="B8" s="152"/>
      <c r="C8" s="152"/>
      <c r="D8" s="152"/>
      <c r="E8" s="152"/>
      <c r="F8" s="152"/>
      <c r="G8" s="152"/>
      <c r="H8" s="152"/>
      <c r="I8" s="152"/>
      <c r="J8" s="153"/>
    </row>
    <row r="9" spans="1:11" x14ac:dyDescent="0.25">
      <c r="A9" s="150"/>
      <c r="B9" s="152"/>
      <c r="C9" s="152"/>
      <c r="D9" s="152"/>
      <c r="E9" s="152"/>
      <c r="F9" s="152"/>
      <c r="G9" s="152"/>
      <c r="H9" s="152"/>
      <c r="I9" s="152"/>
      <c r="J9" s="153"/>
    </row>
    <row r="10" spans="1:11" ht="44.25" customHeight="1" x14ac:dyDescent="0.3">
      <c r="A10" s="150"/>
      <c r="B10" s="156"/>
      <c r="C10" s="156"/>
      <c r="D10" s="156"/>
      <c r="E10" s="156"/>
      <c r="F10" s="156"/>
      <c r="G10" s="156"/>
      <c r="H10" s="156"/>
      <c r="I10" s="156"/>
      <c r="J10" s="157"/>
      <c r="K10" s="158"/>
    </row>
    <row r="11" spans="1:11" ht="15" customHeight="1" x14ac:dyDescent="0.3">
      <c r="A11" s="150"/>
      <c r="B11" s="156"/>
      <c r="C11" s="156"/>
      <c r="D11" s="156"/>
      <c r="E11" s="156"/>
      <c r="F11" s="156"/>
      <c r="G11" s="156"/>
      <c r="H11" s="156"/>
      <c r="I11" s="156"/>
      <c r="J11" s="153"/>
      <c r="K11" s="158"/>
    </row>
    <row r="12" spans="1:11" x14ac:dyDescent="0.25">
      <c r="A12" s="150"/>
      <c r="B12" s="152"/>
      <c r="C12" s="152"/>
      <c r="D12" s="152"/>
      <c r="E12" s="152"/>
      <c r="F12" s="152"/>
      <c r="G12" s="152"/>
      <c r="H12" s="152"/>
      <c r="I12" s="152"/>
      <c r="J12" s="153"/>
    </row>
    <row r="13" spans="1:11" x14ac:dyDescent="0.25">
      <c r="A13" s="150"/>
      <c r="B13" s="159"/>
      <c r="C13" s="159"/>
      <c r="D13" s="159"/>
      <c r="E13" s="159"/>
      <c r="F13" s="159"/>
      <c r="G13" s="159"/>
      <c r="H13" s="159"/>
      <c r="I13" s="159"/>
      <c r="J13" s="153"/>
    </row>
    <row r="14" spans="1:11" ht="46.55" customHeight="1" x14ac:dyDescent="0.25">
      <c r="A14" s="150"/>
      <c r="B14" s="160" t="s">
        <v>221</v>
      </c>
      <c r="C14" s="160"/>
      <c r="D14" s="160"/>
      <c r="E14" s="160"/>
      <c r="F14" s="160"/>
      <c r="G14" s="160"/>
      <c r="H14" s="160"/>
      <c r="I14" s="160"/>
      <c r="J14" s="153"/>
    </row>
    <row r="15" spans="1:11" ht="11.25" customHeight="1" x14ac:dyDescent="0.3">
      <c r="A15" s="150"/>
      <c r="B15" s="161"/>
      <c r="C15" s="161"/>
      <c r="D15" s="161"/>
      <c r="E15" s="161"/>
      <c r="F15" s="161"/>
      <c r="G15" s="161"/>
      <c r="H15" s="161"/>
      <c r="I15" s="161"/>
      <c r="J15" s="153"/>
    </row>
    <row r="16" spans="1:11" x14ac:dyDescent="0.25">
      <c r="A16" s="150"/>
      <c r="B16" s="152"/>
      <c r="C16" s="152"/>
      <c r="D16" s="152"/>
      <c r="E16" s="152"/>
      <c r="F16" s="152"/>
      <c r="G16" s="152"/>
      <c r="H16" s="152"/>
      <c r="I16" s="152"/>
      <c r="J16" s="153"/>
    </row>
    <row r="17" spans="1:10" x14ac:dyDescent="0.25">
      <c r="A17" s="150"/>
      <c r="J17" s="153"/>
    </row>
    <row r="18" spans="1:10" x14ac:dyDescent="0.25">
      <c r="A18" s="162"/>
      <c r="J18" s="163"/>
    </row>
    <row r="19" spans="1:10" x14ac:dyDescent="0.25">
      <c r="A19" s="162"/>
      <c r="B19" s="164"/>
      <c r="C19" s="164"/>
      <c r="D19" s="164"/>
      <c r="E19" s="164"/>
      <c r="F19" s="164"/>
      <c r="G19" s="164"/>
      <c r="H19" s="164"/>
      <c r="I19" s="164"/>
      <c r="J19" s="163"/>
    </row>
    <row r="20" spans="1:10" ht="17.850000000000001" x14ac:dyDescent="0.35">
      <c r="A20" s="162"/>
      <c r="B20" s="165"/>
      <c r="C20" s="166"/>
      <c r="D20" s="166"/>
      <c r="E20" s="166"/>
      <c r="F20" s="166"/>
      <c r="G20" s="166"/>
      <c r="H20" s="166"/>
      <c r="I20" s="166"/>
      <c r="J20" s="163"/>
    </row>
    <row r="21" spans="1:10" x14ac:dyDescent="0.25">
      <c r="A21" s="162"/>
      <c r="J21" s="163"/>
    </row>
    <row r="22" spans="1:10" x14ac:dyDescent="0.25">
      <c r="A22" s="162"/>
      <c r="J22" s="163"/>
    </row>
    <row r="23" spans="1:10" ht="38.299999999999997" customHeight="1" x14ac:dyDescent="0.25">
      <c r="A23" s="162"/>
      <c r="B23" s="185" t="s">
        <v>226</v>
      </c>
      <c r="C23" s="185"/>
      <c r="D23" s="185"/>
      <c r="E23" s="185"/>
      <c r="F23" s="185"/>
      <c r="G23" s="185"/>
      <c r="H23" s="185"/>
      <c r="I23" s="185"/>
      <c r="J23" s="163"/>
    </row>
    <row r="24" spans="1:10" x14ac:dyDescent="0.25">
      <c r="A24" s="150"/>
      <c r="J24" s="153"/>
    </row>
    <row r="25" spans="1:10" x14ac:dyDescent="0.25">
      <c r="A25" s="150"/>
      <c r="J25" s="153"/>
    </row>
    <row r="26" spans="1:10" ht="17.850000000000001" x14ac:dyDescent="0.35">
      <c r="A26" s="150"/>
      <c r="B26" s="166" t="s">
        <v>0</v>
      </c>
      <c r="C26" s="166"/>
      <c r="D26" s="166"/>
      <c r="E26" s="166"/>
      <c r="F26" s="166"/>
      <c r="G26" s="166"/>
      <c r="H26" s="166"/>
      <c r="I26" s="166"/>
      <c r="J26" s="153"/>
    </row>
    <row r="27" spans="1:10" ht="18.75" customHeight="1" x14ac:dyDescent="0.3">
      <c r="A27" s="167"/>
      <c r="B27" s="151"/>
      <c r="C27" s="151"/>
      <c r="D27" s="151"/>
      <c r="E27" s="151"/>
      <c r="F27" s="151"/>
      <c r="G27" s="151"/>
      <c r="H27" s="151"/>
      <c r="I27" s="151"/>
      <c r="J27" s="168"/>
    </row>
    <row r="28" spans="1:10" ht="15" x14ac:dyDescent="0.35">
      <c r="A28" s="169"/>
      <c r="B28" s="170" t="s">
        <v>222</v>
      </c>
      <c r="C28" s="171"/>
      <c r="D28" s="171"/>
      <c r="E28" s="171"/>
      <c r="F28" s="171"/>
      <c r="G28" s="171"/>
      <c r="H28" s="171"/>
      <c r="I28" s="171"/>
      <c r="J28" s="168"/>
    </row>
    <row r="29" spans="1:10" x14ac:dyDescent="0.25">
      <c r="A29" s="169"/>
      <c r="B29" s="151"/>
      <c r="C29" s="151"/>
      <c r="D29" s="151"/>
      <c r="E29" s="151"/>
      <c r="F29" s="151"/>
      <c r="G29" s="151"/>
      <c r="H29" s="151"/>
      <c r="I29" s="151"/>
      <c r="J29" s="168"/>
    </row>
    <row r="30" spans="1:10" ht="12.85" customHeight="1" x14ac:dyDescent="0.25">
      <c r="A30" s="172"/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 ht="14.25" customHeight="1" x14ac:dyDescent="0.25">
      <c r="A31" s="175"/>
      <c r="B31" s="176"/>
      <c r="C31" s="176"/>
      <c r="D31" s="176"/>
      <c r="E31" s="176"/>
      <c r="F31" s="176"/>
      <c r="G31" s="176"/>
      <c r="H31" s="176"/>
      <c r="I31" s="176"/>
      <c r="J31" s="174"/>
    </row>
    <row r="32" spans="1:10" ht="15" customHeight="1" x14ac:dyDescent="0.25">
      <c r="A32" s="175"/>
      <c r="B32" s="173"/>
      <c r="C32" s="173"/>
      <c r="D32" s="173"/>
      <c r="E32" s="173"/>
      <c r="F32" s="173"/>
      <c r="G32" s="173"/>
      <c r="H32" s="173"/>
      <c r="I32" s="173"/>
      <c r="J32" s="174"/>
    </row>
    <row r="33" spans="1:10" ht="15" customHeight="1" x14ac:dyDescent="0.25">
      <c r="A33" s="175"/>
      <c r="B33" s="173"/>
      <c r="D33" s="173"/>
      <c r="E33" s="173"/>
      <c r="F33" s="173"/>
      <c r="G33" s="173"/>
      <c r="H33" s="173"/>
      <c r="I33" s="173"/>
      <c r="J33" s="174"/>
    </row>
    <row r="34" spans="1:10" ht="15" customHeight="1" x14ac:dyDescent="0.25">
      <c r="A34" s="175"/>
      <c r="B34" s="173"/>
      <c r="D34" s="173"/>
      <c r="E34" s="173"/>
      <c r="F34" s="173"/>
      <c r="G34" s="173"/>
      <c r="H34" s="173"/>
      <c r="I34" s="173"/>
      <c r="J34" s="174"/>
    </row>
    <row r="35" spans="1:10" ht="15" customHeight="1" x14ac:dyDescent="0.25">
      <c r="A35" s="175"/>
      <c r="B35" s="173"/>
      <c r="D35" s="173"/>
      <c r="E35" s="173"/>
      <c r="F35" s="173"/>
      <c r="G35" s="173"/>
      <c r="H35" s="173"/>
      <c r="I35" s="173"/>
      <c r="J35" s="174"/>
    </row>
    <row r="36" spans="1:10" ht="15" customHeight="1" x14ac:dyDescent="0.25">
      <c r="A36" s="175"/>
      <c r="B36" s="173"/>
      <c r="D36" s="173"/>
      <c r="E36" s="173"/>
      <c r="F36" s="173"/>
      <c r="G36" s="173"/>
      <c r="H36" s="173"/>
      <c r="I36" s="173"/>
      <c r="J36" s="174"/>
    </row>
    <row r="37" spans="1:10" ht="15" customHeight="1" x14ac:dyDescent="0.25">
      <c r="A37" s="177"/>
      <c r="B37" s="176"/>
      <c r="C37" s="176"/>
      <c r="D37" s="176"/>
      <c r="E37" s="176"/>
      <c r="F37" s="176"/>
      <c r="G37" s="176"/>
      <c r="H37" s="176"/>
      <c r="I37" s="176"/>
      <c r="J37" s="178"/>
    </row>
    <row r="38" spans="1:10" ht="15" customHeight="1" x14ac:dyDescent="0.25">
      <c r="A38" s="177" t="s">
        <v>223</v>
      </c>
      <c r="B38" s="176"/>
      <c r="C38" s="176"/>
      <c r="D38" s="176"/>
      <c r="E38" s="176"/>
      <c r="F38" s="176"/>
      <c r="G38" s="176"/>
      <c r="H38" s="176"/>
      <c r="I38" s="176"/>
      <c r="J38" s="178"/>
    </row>
    <row r="39" spans="1:10" ht="15" customHeight="1" x14ac:dyDescent="0.25">
      <c r="A39" s="179" t="s">
        <v>224</v>
      </c>
      <c r="B39" s="180"/>
      <c r="C39" s="180"/>
      <c r="D39" s="180"/>
      <c r="E39" s="180"/>
      <c r="F39" s="180"/>
      <c r="G39" s="180"/>
      <c r="H39" s="180"/>
      <c r="I39" s="180"/>
      <c r="J39" s="181"/>
    </row>
    <row r="40" spans="1:10" ht="15" customHeight="1" x14ac:dyDescent="0.25">
      <c r="A40" s="179" t="s">
        <v>225</v>
      </c>
      <c r="B40" s="180"/>
      <c r="C40" s="180"/>
      <c r="D40" s="180"/>
      <c r="E40" s="180"/>
      <c r="F40" s="180"/>
      <c r="G40" s="180"/>
      <c r="H40" s="180"/>
      <c r="I40" s="180"/>
      <c r="J40" s="181"/>
    </row>
    <row r="41" spans="1:10" ht="15" customHeight="1" thickBot="1" x14ac:dyDescent="0.3">
      <c r="A41" s="182"/>
      <c r="B41" s="183"/>
      <c r="C41" s="183"/>
      <c r="D41" s="183"/>
      <c r="E41" s="183"/>
      <c r="F41" s="183"/>
      <c r="G41" s="183"/>
      <c r="H41" s="183"/>
      <c r="I41" s="183"/>
      <c r="J41" s="184"/>
    </row>
    <row r="42" spans="1:10" ht="13.25" thickTop="1" x14ac:dyDescent="0.25"/>
  </sheetData>
  <mergeCells count="12">
    <mergeCell ref="B28:I28"/>
    <mergeCell ref="B31:I31"/>
    <mergeCell ref="A37:J37"/>
    <mergeCell ref="A38:J38"/>
    <mergeCell ref="A39:J39"/>
    <mergeCell ref="A40:J40"/>
    <mergeCell ref="B14:I14"/>
    <mergeCell ref="B15:I15"/>
    <mergeCell ref="B19:I19"/>
    <mergeCell ref="B20:I20"/>
    <mergeCell ref="B23:I23"/>
    <mergeCell ref="B26:I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8"/>
  <sheetViews>
    <sheetView tabSelected="1" zoomScaleNormal="100" workbookViewId="0">
      <selection activeCell="A81" sqref="A81:A83"/>
    </sheetView>
  </sheetViews>
  <sheetFormatPr baseColWidth="10" defaultRowHeight="14.4" x14ac:dyDescent="0.3"/>
  <cols>
    <col min="1" max="1" width="80.296875" customWidth="1"/>
    <col min="2" max="2" width="41.09765625" customWidth="1"/>
    <col min="3" max="3" width="23.69921875" customWidth="1"/>
    <col min="4" max="5" width="38" customWidth="1"/>
  </cols>
  <sheetData>
    <row r="1" spans="1:4" ht="16.7" thickBot="1" x14ac:dyDescent="0.4">
      <c r="A1" s="123" t="s">
        <v>208</v>
      </c>
      <c r="B1" s="124"/>
      <c r="C1" s="124"/>
      <c r="D1" s="125"/>
    </row>
    <row r="2" spans="1:4" ht="16.7" thickBot="1" x14ac:dyDescent="0.4">
      <c r="A2" s="123" t="s">
        <v>1</v>
      </c>
      <c r="B2" s="124"/>
      <c r="C2" s="124"/>
      <c r="D2" s="125"/>
    </row>
    <row r="3" spans="1:4" ht="15" thickBot="1" x14ac:dyDescent="0.35">
      <c r="A3" s="132" t="s">
        <v>189</v>
      </c>
      <c r="B3" s="132"/>
      <c r="C3" s="132"/>
      <c r="D3" s="132"/>
    </row>
    <row r="4" spans="1:4" ht="15" thickBot="1" x14ac:dyDescent="0.35">
      <c r="A4" s="130" t="s">
        <v>57</v>
      </c>
      <c r="B4" s="118"/>
      <c r="C4" s="118"/>
      <c r="D4" s="131"/>
    </row>
    <row r="5" spans="1:4" x14ac:dyDescent="0.3">
      <c r="A5" s="43" t="s">
        <v>4</v>
      </c>
      <c r="B5" s="75" t="s">
        <v>152</v>
      </c>
      <c r="C5" s="44" t="s">
        <v>5</v>
      </c>
      <c r="D5" s="45" t="s">
        <v>190</v>
      </c>
    </row>
    <row r="6" spans="1:4" x14ac:dyDescent="0.3">
      <c r="A6" s="5" t="s">
        <v>121</v>
      </c>
      <c r="B6" s="76"/>
      <c r="C6" s="6" t="s">
        <v>6</v>
      </c>
      <c r="D6" s="3"/>
    </row>
    <row r="7" spans="1:4" x14ac:dyDescent="0.3">
      <c r="A7" s="4" t="s">
        <v>48</v>
      </c>
      <c r="B7" s="76"/>
      <c r="C7" s="6" t="s">
        <v>6</v>
      </c>
      <c r="D7" s="3"/>
    </row>
    <row r="8" spans="1:4" x14ac:dyDescent="0.3">
      <c r="A8" s="4" t="s">
        <v>49</v>
      </c>
      <c r="B8" s="77"/>
      <c r="C8" s="6" t="s">
        <v>6</v>
      </c>
      <c r="D8" s="3"/>
    </row>
    <row r="9" spans="1:4" x14ac:dyDescent="0.3">
      <c r="A9" s="4" t="s">
        <v>50</v>
      </c>
      <c r="B9" s="77"/>
      <c r="C9" s="6" t="s">
        <v>6</v>
      </c>
      <c r="D9" s="1"/>
    </row>
    <row r="10" spans="1:4" x14ac:dyDescent="0.3">
      <c r="A10" s="4" t="s">
        <v>161</v>
      </c>
      <c r="B10" s="77"/>
      <c r="C10" s="6" t="s">
        <v>6</v>
      </c>
      <c r="D10" s="1"/>
    </row>
    <row r="11" spans="1:4" x14ac:dyDescent="0.3">
      <c r="A11" s="4" t="s">
        <v>162</v>
      </c>
      <c r="B11" s="77"/>
      <c r="C11" s="6" t="s">
        <v>6</v>
      </c>
      <c r="D11" s="1"/>
    </row>
    <row r="12" spans="1:4" x14ac:dyDescent="0.3">
      <c r="A12" s="4" t="s">
        <v>51</v>
      </c>
      <c r="B12" s="77"/>
      <c r="C12" s="6" t="s">
        <v>6</v>
      </c>
      <c r="D12" s="1"/>
    </row>
    <row r="13" spans="1:4" x14ac:dyDescent="0.3">
      <c r="A13" s="4" t="s">
        <v>52</v>
      </c>
      <c r="B13" s="78"/>
      <c r="C13" s="6" t="s">
        <v>6</v>
      </c>
      <c r="D13" s="35"/>
    </row>
    <row r="14" spans="1:4" x14ac:dyDescent="0.3">
      <c r="A14" s="4" t="s">
        <v>164</v>
      </c>
      <c r="B14" s="78"/>
      <c r="C14" s="6" t="s">
        <v>6</v>
      </c>
      <c r="D14" s="35"/>
    </row>
    <row r="15" spans="1:4" x14ac:dyDescent="0.3">
      <c r="A15" s="4" t="s">
        <v>163</v>
      </c>
      <c r="B15" s="78"/>
      <c r="C15" s="6" t="s">
        <v>6</v>
      </c>
      <c r="D15" s="35"/>
    </row>
    <row r="16" spans="1:4" x14ac:dyDescent="0.3">
      <c r="A16" s="4" t="s">
        <v>211</v>
      </c>
      <c r="B16" s="78"/>
      <c r="C16" s="10" t="s">
        <v>2</v>
      </c>
      <c r="D16" s="35"/>
    </row>
    <row r="17" spans="1:4" x14ac:dyDescent="0.3">
      <c r="A17" s="92" t="s">
        <v>153</v>
      </c>
      <c r="B17" s="79"/>
      <c r="C17" s="53"/>
      <c r="D17" s="35"/>
    </row>
    <row r="18" spans="1:4" x14ac:dyDescent="0.3">
      <c r="A18" s="92" t="s">
        <v>153</v>
      </c>
      <c r="B18" s="79"/>
      <c r="C18" s="53"/>
      <c r="D18" s="35"/>
    </row>
    <row r="19" spans="1:4" x14ac:dyDescent="0.3">
      <c r="A19" s="92" t="s">
        <v>153</v>
      </c>
      <c r="B19" s="79"/>
      <c r="C19" s="53"/>
      <c r="D19" s="35"/>
    </row>
    <row r="20" spans="1:4" ht="15" thickBot="1" x14ac:dyDescent="0.35">
      <c r="A20" s="92" t="s">
        <v>154</v>
      </c>
      <c r="B20" s="79"/>
      <c r="C20" s="54"/>
      <c r="D20" s="2"/>
    </row>
    <row r="21" spans="1:4" x14ac:dyDescent="0.3">
      <c r="A21" s="119" t="s">
        <v>172</v>
      </c>
      <c r="B21" s="120"/>
      <c r="C21" s="121"/>
      <c r="D21" s="122"/>
    </row>
    <row r="22" spans="1:4" x14ac:dyDescent="0.3">
      <c r="A22" s="5" t="s">
        <v>3</v>
      </c>
      <c r="B22" s="76"/>
      <c r="C22" s="6" t="s">
        <v>6</v>
      </c>
      <c r="D22" s="7"/>
    </row>
    <row r="23" spans="1:4" x14ac:dyDescent="0.3">
      <c r="A23" s="5" t="s">
        <v>8</v>
      </c>
      <c r="B23" s="76"/>
      <c r="C23" s="6" t="s">
        <v>6</v>
      </c>
      <c r="D23" s="7"/>
    </row>
    <row r="24" spans="1:4" x14ac:dyDescent="0.3">
      <c r="A24" s="11" t="s">
        <v>122</v>
      </c>
      <c r="B24" s="80"/>
      <c r="C24" s="6" t="s">
        <v>6</v>
      </c>
      <c r="D24" s="8"/>
    </row>
    <row r="25" spans="1:4" x14ac:dyDescent="0.3">
      <c r="A25" s="11" t="s">
        <v>60</v>
      </c>
      <c r="B25" s="80"/>
      <c r="C25" s="10" t="s">
        <v>2</v>
      </c>
      <c r="D25" s="8"/>
    </row>
    <row r="26" spans="1:4" x14ac:dyDescent="0.3">
      <c r="A26" s="11" t="s">
        <v>117</v>
      </c>
      <c r="B26" s="80"/>
      <c r="C26" s="10" t="s">
        <v>2</v>
      </c>
      <c r="D26" s="8"/>
    </row>
    <row r="27" spans="1:4" x14ac:dyDescent="0.3">
      <c r="A27" s="92" t="s">
        <v>153</v>
      </c>
      <c r="B27" s="81"/>
      <c r="C27" s="55"/>
      <c r="D27" s="8"/>
    </row>
    <row r="28" spans="1:4" x14ac:dyDescent="0.3">
      <c r="A28" s="92" t="s">
        <v>153</v>
      </c>
      <c r="B28" s="81"/>
      <c r="C28" s="55"/>
      <c r="D28" s="8"/>
    </row>
    <row r="29" spans="1:4" x14ac:dyDescent="0.3">
      <c r="A29" s="92" t="s">
        <v>153</v>
      </c>
      <c r="B29" s="81"/>
      <c r="C29" s="55"/>
      <c r="D29" s="8"/>
    </row>
    <row r="30" spans="1:4" ht="15" thickBot="1" x14ac:dyDescent="0.35">
      <c r="A30" s="92" t="s">
        <v>154</v>
      </c>
      <c r="B30" s="81"/>
      <c r="C30" s="55"/>
      <c r="D30" s="8"/>
    </row>
    <row r="31" spans="1:4" ht="15" thickBot="1" x14ac:dyDescent="0.35">
      <c r="A31" s="126" t="s">
        <v>58</v>
      </c>
      <c r="B31" s="127"/>
      <c r="C31" s="128"/>
      <c r="D31" s="129"/>
    </row>
    <row r="32" spans="1:4" x14ac:dyDescent="0.3">
      <c r="A32" s="43" t="s">
        <v>4</v>
      </c>
      <c r="B32" s="75" t="s">
        <v>152</v>
      </c>
      <c r="C32" s="44" t="s">
        <v>5</v>
      </c>
      <c r="D32" s="45" t="s">
        <v>190</v>
      </c>
    </row>
    <row r="33" spans="1:4" x14ac:dyDescent="0.3">
      <c r="A33" s="5" t="s">
        <v>165</v>
      </c>
      <c r="B33" s="76"/>
      <c r="C33" s="6" t="s">
        <v>6</v>
      </c>
      <c r="D33" s="8"/>
    </row>
    <row r="34" spans="1:4" x14ac:dyDescent="0.3">
      <c r="A34" s="5" t="s">
        <v>123</v>
      </c>
      <c r="B34" s="76"/>
      <c r="C34" s="6" t="s">
        <v>6</v>
      </c>
      <c r="D34" s="8"/>
    </row>
    <row r="35" spans="1:4" x14ac:dyDescent="0.3">
      <c r="A35" s="5" t="s">
        <v>124</v>
      </c>
      <c r="B35" s="76"/>
      <c r="C35" s="6" t="s">
        <v>6</v>
      </c>
      <c r="D35" s="8"/>
    </row>
    <row r="36" spans="1:4" x14ac:dyDescent="0.3">
      <c r="A36" s="5" t="s">
        <v>158</v>
      </c>
      <c r="B36" s="76"/>
      <c r="C36" s="6" t="s">
        <v>6</v>
      </c>
      <c r="D36" s="8"/>
    </row>
    <row r="37" spans="1:4" x14ac:dyDescent="0.3">
      <c r="A37" s="5" t="s">
        <v>205</v>
      </c>
      <c r="B37" s="76"/>
      <c r="C37" s="6" t="s">
        <v>6</v>
      </c>
      <c r="D37" s="8"/>
    </row>
    <row r="38" spans="1:4" x14ac:dyDescent="0.3">
      <c r="A38" s="5" t="s">
        <v>67</v>
      </c>
      <c r="B38" s="76"/>
      <c r="C38" s="6" t="s">
        <v>6</v>
      </c>
      <c r="D38" s="8"/>
    </row>
    <row r="39" spans="1:4" x14ac:dyDescent="0.3">
      <c r="A39" s="5" t="s">
        <v>119</v>
      </c>
      <c r="B39" s="76"/>
      <c r="C39" s="6" t="s">
        <v>6</v>
      </c>
      <c r="D39" s="8"/>
    </row>
    <row r="40" spans="1:4" x14ac:dyDescent="0.3">
      <c r="A40" s="5" t="s">
        <v>159</v>
      </c>
      <c r="B40" s="80"/>
      <c r="C40" s="6" t="s">
        <v>6</v>
      </c>
      <c r="D40" s="8"/>
    </row>
    <row r="41" spans="1:4" x14ac:dyDescent="0.3">
      <c r="A41" s="5" t="s">
        <v>206</v>
      </c>
      <c r="B41" s="80"/>
      <c r="C41" s="6" t="s">
        <v>6</v>
      </c>
      <c r="D41" s="8"/>
    </row>
    <row r="42" spans="1:4" x14ac:dyDescent="0.3">
      <c r="A42" s="11" t="s">
        <v>68</v>
      </c>
      <c r="B42" s="80"/>
      <c r="C42" s="6" t="s">
        <v>6</v>
      </c>
      <c r="D42" s="8"/>
    </row>
    <row r="43" spans="1:4" x14ac:dyDescent="0.3">
      <c r="A43" s="11" t="s">
        <v>118</v>
      </c>
      <c r="B43" s="80"/>
      <c r="C43" s="6" t="s">
        <v>6</v>
      </c>
      <c r="D43" s="8"/>
    </row>
    <row r="44" spans="1:4" x14ac:dyDescent="0.3">
      <c r="A44" s="11" t="s">
        <v>160</v>
      </c>
      <c r="B44" s="80"/>
      <c r="C44" s="6" t="s">
        <v>6</v>
      </c>
      <c r="D44" s="8"/>
    </row>
    <row r="45" spans="1:4" x14ac:dyDescent="0.3">
      <c r="A45" s="11" t="s">
        <v>207</v>
      </c>
      <c r="B45" s="80"/>
      <c r="C45" s="6" t="s">
        <v>6</v>
      </c>
      <c r="D45" s="8"/>
    </row>
    <row r="46" spans="1:4" x14ac:dyDescent="0.3">
      <c r="A46" s="4" t="s">
        <v>212</v>
      </c>
      <c r="B46" s="80"/>
      <c r="C46" s="10" t="s">
        <v>2</v>
      </c>
      <c r="D46" s="8"/>
    </row>
    <row r="47" spans="1:4" x14ac:dyDescent="0.3">
      <c r="A47" s="92" t="s">
        <v>153</v>
      </c>
      <c r="B47" s="81"/>
      <c r="C47" s="53"/>
      <c r="D47" s="8"/>
    </row>
    <row r="48" spans="1:4" x14ac:dyDescent="0.3">
      <c r="A48" s="92" t="s">
        <v>153</v>
      </c>
      <c r="B48" s="81"/>
      <c r="C48" s="53"/>
      <c r="D48" s="8"/>
    </row>
    <row r="49" spans="1:4" x14ac:dyDescent="0.3">
      <c r="A49" s="92" t="s">
        <v>153</v>
      </c>
      <c r="B49" s="81"/>
      <c r="C49" s="53"/>
      <c r="D49" s="8"/>
    </row>
    <row r="50" spans="1:4" ht="15" thickBot="1" x14ac:dyDescent="0.35">
      <c r="A50" s="92" t="s">
        <v>154</v>
      </c>
      <c r="B50" s="82"/>
      <c r="C50" s="54"/>
      <c r="D50" s="18"/>
    </row>
    <row r="51" spans="1:4" ht="15" thickBot="1" x14ac:dyDescent="0.35">
      <c r="A51" s="118" t="s">
        <v>59</v>
      </c>
      <c r="B51" s="118"/>
      <c r="C51" s="118"/>
      <c r="D51" s="118"/>
    </row>
    <row r="52" spans="1:4" ht="15" thickBot="1" x14ac:dyDescent="0.35">
      <c r="A52" s="43" t="s">
        <v>4</v>
      </c>
      <c r="B52" s="75" t="s">
        <v>152</v>
      </c>
      <c r="C52" s="44" t="s">
        <v>5</v>
      </c>
      <c r="D52" s="45" t="s">
        <v>190</v>
      </c>
    </row>
    <row r="53" spans="1:4" x14ac:dyDescent="0.3">
      <c r="A53" s="12" t="s">
        <v>116</v>
      </c>
      <c r="B53" s="83"/>
      <c r="C53" s="16" t="s">
        <v>6</v>
      </c>
      <c r="D53" s="17"/>
    </row>
    <row r="54" spans="1:4" x14ac:dyDescent="0.3">
      <c r="A54" s="13" t="s">
        <v>46</v>
      </c>
      <c r="B54" s="84"/>
      <c r="C54" s="9" t="s">
        <v>2</v>
      </c>
      <c r="D54" s="7"/>
    </row>
    <row r="55" spans="1:4" x14ac:dyDescent="0.3">
      <c r="A55" s="13" t="s">
        <v>7</v>
      </c>
      <c r="B55" s="84"/>
      <c r="C55" s="9" t="s">
        <v>2</v>
      </c>
      <c r="D55" s="7"/>
    </row>
    <row r="56" spans="1:4" x14ac:dyDescent="0.3">
      <c r="A56" s="5" t="s">
        <v>53</v>
      </c>
      <c r="B56" s="76"/>
      <c r="C56" s="9" t="s">
        <v>2</v>
      </c>
      <c r="D56" s="7"/>
    </row>
    <row r="57" spans="1:4" x14ac:dyDescent="0.3">
      <c r="A57" s="11" t="s">
        <v>148</v>
      </c>
      <c r="B57" s="80"/>
      <c r="C57" s="93" t="s">
        <v>2</v>
      </c>
      <c r="D57" s="8"/>
    </row>
    <row r="58" spans="1:4" x14ac:dyDescent="0.3">
      <c r="A58" s="92" t="s">
        <v>157</v>
      </c>
      <c r="B58" s="81"/>
      <c r="C58" s="56"/>
      <c r="D58" s="8"/>
    </row>
    <row r="59" spans="1:4" x14ac:dyDescent="0.3">
      <c r="A59" s="92" t="s">
        <v>157</v>
      </c>
      <c r="B59" s="81"/>
      <c r="C59" s="56"/>
      <c r="D59" s="8"/>
    </row>
    <row r="60" spans="1:4" x14ac:dyDescent="0.3">
      <c r="A60" s="92" t="s">
        <v>157</v>
      </c>
      <c r="B60" s="81"/>
      <c r="C60" s="56"/>
      <c r="D60" s="8"/>
    </row>
    <row r="61" spans="1:4" ht="15" thickBot="1" x14ac:dyDescent="0.35">
      <c r="A61" s="92" t="s">
        <v>154</v>
      </c>
      <c r="B61" s="85"/>
      <c r="C61" s="57"/>
      <c r="D61" s="18"/>
    </row>
    <row r="62" spans="1:4" ht="15" thickBot="1" x14ac:dyDescent="0.35">
      <c r="A62" s="118" t="s">
        <v>125</v>
      </c>
      <c r="B62" s="118"/>
      <c r="C62" s="118"/>
      <c r="D62" s="118"/>
    </row>
    <row r="63" spans="1:4" ht="15" thickBot="1" x14ac:dyDescent="0.35">
      <c r="A63" s="43" t="s">
        <v>4</v>
      </c>
      <c r="B63" s="75" t="s">
        <v>152</v>
      </c>
      <c r="C63" s="44" t="s">
        <v>5</v>
      </c>
      <c r="D63" s="45" t="s">
        <v>190</v>
      </c>
    </row>
    <row r="64" spans="1:4" x14ac:dyDescent="0.3">
      <c r="A64" s="12" t="s">
        <v>126</v>
      </c>
      <c r="B64" s="83"/>
      <c r="C64" s="16" t="s">
        <v>6</v>
      </c>
      <c r="D64" s="17"/>
    </row>
    <row r="65" spans="1:4" x14ac:dyDescent="0.3">
      <c r="A65" s="13" t="s">
        <v>166</v>
      </c>
      <c r="B65" s="89"/>
      <c r="C65" s="9" t="s">
        <v>6</v>
      </c>
      <c r="D65" s="100"/>
    </row>
    <row r="66" spans="1:4" x14ac:dyDescent="0.3">
      <c r="A66" s="13" t="s">
        <v>127</v>
      </c>
      <c r="B66" s="84"/>
      <c r="C66" s="9" t="s">
        <v>6</v>
      </c>
      <c r="D66" s="7"/>
    </row>
    <row r="67" spans="1:4" x14ac:dyDescent="0.3">
      <c r="A67" s="13" t="s">
        <v>128</v>
      </c>
      <c r="B67" s="84"/>
      <c r="C67" s="9" t="s">
        <v>6</v>
      </c>
      <c r="D67" s="7"/>
    </row>
    <row r="68" spans="1:4" x14ac:dyDescent="0.3">
      <c r="A68" s="13" t="s">
        <v>167</v>
      </c>
      <c r="B68" s="84"/>
      <c r="C68" s="9" t="s">
        <v>6</v>
      </c>
      <c r="D68" s="7"/>
    </row>
    <row r="69" spans="1:4" x14ac:dyDescent="0.3">
      <c r="A69" s="13" t="s">
        <v>129</v>
      </c>
      <c r="B69" s="84"/>
      <c r="C69" s="9" t="s">
        <v>6</v>
      </c>
      <c r="D69" s="7"/>
    </row>
    <row r="70" spans="1:4" x14ac:dyDescent="0.3">
      <c r="A70" s="13" t="s">
        <v>170</v>
      </c>
      <c r="B70" s="84"/>
      <c r="C70" s="9" t="s">
        <v>6</v>
      </c>
      <c r="D70" s="8"/>
    </row>
    <row r="71" spans="1:4" x14ac:dyDescent="0.3">
      <c r="A71" s="13" t="s">
        <v>171</v>
      </c>
      <c r="B71" s="84"/>
      <c r="C71" s="9" t="s">
        <v>6</v>
      </c>
      <c r="D71" s="8"/>
    </row>
    <row r="72" spans="1:4" x14ac:dyDescent="0.3">
      <c r="A72" s="37" t="s">
        <v>130</v>
      </c>
      <c r="B72" s="86"/>
      <c r="C72" s="10" t="s">
        <v>2</v>
      </c>
      <c r="D72" s="8"/>
    </row>
    <row r="73" spans="1:4" x14ac:dyDescent="0.3">
      <c r="A73" s="58" t="s">
        <v>131</v>
      </c>
      <c r="B73" s="87"/>
      <c r="C73" s="59" t="s">
        <v>2</v>
      </c>
      <c r="D73" s="8"/>
    </row>
    <row r="74" spans="1:4" x14ac:dyDescent="0.3">
      <c r="A74" s="4" t="s">
        <v>213</v>
      </c>
      <c r="B74" s="87"/>
      <c r="C74" s="59" t="s">
        <v>2</v>
      </c>
      <c r="D74" s="8"/>
    </row>
    <row r="75" spans="1:4" x14ac:dyDescent="0.3">
      <c r="A75" s="92" t="s">
        <v>157</v>
      </c>
      <c r="B75" s="88"/>
      <c r="C75" s="60"/>
      <c r="D75" s="8"/>
    </row>
    <row r="76" spans="1:4" x14ac:dyDescent="0.3">
      <c r="A76" s="92" t="s">
        <v>157</v>
      </c>
      <c r="B76" s="88"/>
      <c r="C76" s="60"/>
      <c r="D76" s="8"/>
    </row>
    <row r="77" spans="1:4" x14ac:dyDescent="0.3">
      <c r="A77" s="92" t="s">
        <v>157</v>
      </c>
      <c r="B77" s="88"/>
      <c r="C77" s="60"/>
      <c r="D77" s="8"/>
    </row>
    <row r="78" spans="1:4" ht="15" thickBot="1" x14ac:dyDescent="0.35">
      <c r="A78" s="92" t="s">
        <v>154</v>
      </c>
      <c r="B78" s="85"/>
      <c r="C78" s="57"/>
      <c r="D78" s="18"/>
    </row>
    <row r="79" spans="1:4" ht="15" thickBot="1" x14ac:dyDescent="0.35">
      <c r="A79" s="119" t="s">
        <v>199</v>
      </c>
      <c r="B79" s="120"/>
      <c r="C79" s="121"/>
      <c r="D79" s="122"/>
    </row>
    <row r="80" spans="1:4" ht="15" thickBot="1" x14ac:dyDescent="0.35">
      <c r="A80" s="43" t="s">
        <v>4</v>
      </c>
      <c r="B80" s="75" t="s">
        <v>152</v>
      </c>
      <c r="C80" s="44" t="s">
        <v>5</v>
      </c>
      <c r="D80" s="45" t="s">
        <v>190</v>
      </c>
    </row>
    <row r="81" spans="1:4" x14ac:dyDescent="0.3">
      <c r="A81" s="12" t="s">
        <v>200</v>
      </c>
      <c r="B81" s="83"/>
      <c r="C81" s="19" t="s">
        <v>6</v>
      </c>
      <c r="D81" s="32"/>
    </row>
    <row r="82" spans="1:4" x14ac:dyDescent="0.3">
      <c r="A82" s="5" t="s">
        <v>201</v>
      </c>
      <c r="B82" s="76"/>
      <c r="C82" s="6" t="s">
        <v>6</v>
      </c>
      <c r="D82" s="1"/>
    </row>
    <row r="83" spans="1:4" x14ac:dyDescent="0.3">
      <c r="A83" s="11" t="s">
        <v>202</v>
      </c>
      <c r="B83" s="80"/>
      <c r="C83" s="33" t="s">
        <v>6</v>
      </c>
      <c r="D83" s="35"/>
    </row>
    <row r="84" spans="1:4" x14ac:dyDescent="0.3">
      <c r="A84" s="11" t="s">
        <v>203</v>
      </c>
      <c r="B84" s="80"/>
      <c r="C84" s="33" t="s">
        <v>6</v>
      </c>
      <c r="D84" s="35"/>
    </row>
    <row r="85" spans="1:4" x14ac:dyDescent="0.3">
      <c r="A85" s="11" t="s">
        <v>204</v>
      </c>
      <c r="B85" s="80"/>
      <c r="C85" s="33" t="s">
        <v>6</v>
      </c>
      <c r="D85" s="35"/>
    </row>
    <row r="86" spans="1:4" x14ac:dyDescent="0.3">
      <c r="A86" s="92" t="s">
        <v>156</v>
      </c>
      <c r="B86" s="81"/>
      <c r="C86" s="53"/>
      <c r="D86" s="35"/>
    </row>
    <row r="87" spans="1:4" x14ac:dyDescent="0.3">
      <c r="A87" s="92" t="s">
        <v>156</v>
      </c>
      <c r="B87" s="81"/>
      <c r="C87" s="53"/>
      <c r="D87" s="35"/>
    </row>
    <row r="88" spans="1:4" x14ac:dyDescent="0.3">
      <c r="A88" s="92" t="s">
        <v>156</v>
      </c>
      <c r="B88" s="81"/>
      <c r="C88" s="53"/>
      <c r="D88" s="35"/>
    </row>
    <row r="89" spans="1:4" ht="15" thickBot="1" x14ac:dyDescent="0.35">
      <c r="A89" s="92" t="s">
        <v>154</v>
      </c>
      <c r="B89" s="85"/>
      <c r="C89" s="54"/>
      <c r="D89" s="2"/>
    </row>
    <row r="90" spans="1:4" ht="15" thickBot="1" x14ac:dyDescent="0.35">
      <c r="A90" s="119" t="s">
        <v>175</v>
      </c>
      <c r="B90" s="120"/>
      <c r="C90" s="121"/>
      <c r="D90" s="122"/>
    </row>
    <row r="91" spans="1:4" ht="15" thickBot="1" x14ac:dyDescent="0.35">
      <c r="A91" s="43" t="s">
        <v>4</v>
      </c>
      <c r="B91" s="75" t="s">
        <v>152</v>
      </c>
      <c r="C91" s="44" t="s">
        <v>5</v>
      </c>
      <c r="D91" s="45" t="s">
        <v>190</v>
      </c>
    </row>
    <row r="92" spans="1:4" x14ac:dyDescent="0.3">
      <c r="A92" s="12" t="s">
        <v>173</v>
      </c>
      <c r="B92" s="83"/>
      <c r="C92" s="19" t="s">
        <v>2</v>
      </c>
      <c r="D92" s="32"/>
    </row>
    <row r="93" spans="1:4" x14ac:dyDescent="0.3">
      <c r="A93" s="21" t="s">
        <v>176</v>
      </c>
      <c r="B93" s="76"/>
      <c r="C93" s="6" t="s">
        <v>2</v>
      </c>
      <c r="D93" s="1"/>
    </row>
    <row r="94" spans="1:4" x14ac:dyDescent="0.3">
      <c r="A94" s="21" t="s">
        <v>177</v>
      </c>
      <c r="B94" s="80"/>
      <c r="C94" s="6" t="s">
        <v>2</v>
      </c>
      <c r="D94" s="35"/>
    </row>
    <row r="95" spans="1:4" x14ac:dyDescent="0.3">
      <c r="A95" s="5" t="s">
        <v>174</v>
      </c>
      <c r="B95" s="80"/>
      <c r="C95" s="6" t="s">
        <v>2</v>
      </c>
      <c r="D95" s="35"/>
    </row>
    <row r="96" spans="1:4" x14ac:dyDescent="0.3">
      <c r="A96" s="5" t="s">
        <v>142</v>
      </c>
      <c r="B96" s="80"/>
      <c r="C96" s="6" t="s">
        <v>2</v>
      </c>
      <c r="D96" s="35"/>
    </row>
    <row r="97" spans="1:4" x14ac:dyDescent="0.3">
      <c r="A97" s="11" t="s">
        <v>141</v>
      </c>
      <c r="B97" s="80"/>
      <c r="C97" s="6" t="s">
        <v>2</v>
      </c>
      <c r="D97" s="35"/>
    </row>
    <row r="98" spans="1:4" x14ac:dyDescent="0.3">
      <c r="A98" s="11" t="s">
        <v>178</v>
      </c>
      <c r="B98" s="80"/>
      <c r="C98" s="33" t="s">
        <v>6</v>
      </c>
      <c r="D98" s="35"/>
    </row>
    <row r="99" spans="1:4" x14ac:dyDescent="0.3">
      <c r="A99" s="92" t="s">
        <v>156</v>
      </c>
      <c r="B99" s="81"/>
      <c r="C99" s="53"/>
      <c r="D99" s="35"/>
    </row>
    <row r="100" spans="1:4" x14ac:dyDescent="0.3">
      <c r="A100" s="92" t="s">
        <v>156</v>
      </c>
      <c r="B100" s="81"/>
      <c r="C100" s="53"/>
      <c r="D100" s="35"/>
    </row>
    <row r="101" spans="1:4" x14ac:dyDescent="0.3">
      <c r="A101" s="92" t="s">
        <v>156</v>
      </c>
      <c r="B101" s="81"/>
      <c r="C101" s="53"/>
      <c r="D101" s="35"/>
    </row>
    <row r="102" spans="1:4" ht="15" thickBot="1" x14ac:dyDescent="0.35">
      <c r="A102" s="92" t="s">
        <v>154</v>
      </c>
      <c r="B102" s="85"/>
      <c r="C102" s="54"/>
      <c r="D102" s="2"/>
    </row>
    <row r="103" spans="1:4" ht="15" thickBot="1" x14ac:dyDescent="0.35">
      <c r="A103" s="119" t="s">
        <v>179</v>
      </c>
      <c r="B103" s="120"/>
      <c r="C103" s="121"/>
      <c r="D103" s="122"/>
    </row>
    <row r="104" spans="1:4" ht="15" thickBot="1" x14ac:dyDescent="0.35">
      <c r="A104" s="43" t="s">
        <v>4</v>
      </c>
      <c r="B104" s="75" t="s">
        <v>152</v>
      </c>
      <c r="C104" s="44" t="s">
        <v>5</v>
      </c>
      <c r="D104" s="45" t="s">
        <v>190</v>
      </c>
    </row>
    <row r="105" spans="1:4" x14ac:dyDescent="0.3">
      <c r="A105" s="12" t="s">
        <v>194</v>
      </c>
      <c r="B105" s="83"/>
      <c r="C105" s="19" t="s">
        <v>2</v>
      </c>
      <c r="D105" s="32"/>
    </row>
    <row r="106" spans="1:4" x14ac:dyDescent="0.3">
      <c r="A106" s="21" t="s">
        <v>193</v>
      </c>
      <c r="B106" s="89"/>
      <c r="C106" s="6" t="s">
        <v>6</v>
      </c>
      <c r="D106" s="39"/>
    </row>
    <row r="107" spans="1:4" x14ac:dyDescent="0.3">
      <c r="A107" s="21" t="s">
        <v>195</v>
      </c>
      <c r="B107" s="89"/>
      <c r="C107" s="34" t="s">
        <v>2</v>
      </c>
      <c r="D107" s="39"/>
    </row>
    <row r="108" spans="1:4" x14ac:dyDescent="0.3">
      <c r="A108" s="21" t="s">
        <v>196</v>
      </c>
      <c r="B108" s="89"/>
      <c r="C108" s="34" t="s">
        <v>6</v>
      </c>
      <c r="D108" s="39"/>
    </row>
    <row r="109" spans="1:4" x14ac:dyDescent="0.3">
      <c r="A109" s="21" t="s">
        <v>197</v>
      </c>
      <c r="B109" s="89"/>
      <c r="C109" s="34" t="s">
        <v>2</v>
      </c>
      <c r="D109" s="39"/>
    </row>
    <row r="110" spans="1:4" x14ac:dyDescent="0.3">
      <c r="A110" s="21" t="s">
        <v>198</v>
      </c>
      <c r="B110" s="76"/>
      <c r="C110" s="6" t="s">
        <v>6</v>
      </c>
      <c r="D110" s="1"/>
    </row>
    <row r="111" spans="1:4" x14ac:dyDescent="0.3">
      <c r="A111" s="92" t="s">
        <v>156</v>
      </c>
      <c r="B111" s="81"/>
      <c r="C111" s="53"/>
      <c r="D111" s="35"/>
    </row>
    <row r="112" spans="1:4" x14ac:dyDescent="0.3">
      <c r="A112" s="92" t="s">
        <v>156</v>
      </c>
      <c r="B112" s="81"/>
      <c r="C112" s="53"/>
      <c r="D112" s="35"/>
    </row>
    <row r="113" spans="1:4" x14ac:dyDescent="0.3">
      <c r="A113" s="92" t="s">
        <v>156</v>
      </c>
      <c r="B113" s="81"/>
      <c r="C113" s="53"/>
      <c r="D113" s="35"/>
    </row>
    <row r="114" spans="1:4" ht="15" thickBot="1" x14ac:dyDescent="0.35">
      <c r="A114" s="92" t="s">
        <v>154</v>
      </c>
      <c r="B114" s="85"/>
      <c r="C114" s="54"/>
      <c r="D114" s="2"/>
    </row>
    <row r="115" spans="1:4" ht="15" thickBot="1" x14ac:dyDescent="0.35">
      <c r="A115" s="119" t="s">
        <v>180</v>
      </c>
      <c r="B115" s="120"/>
      <c r="C115" s="121"/>
      <c r="D115" s="122"/>
    </row>
    <row r="116" spans="1:4" ht="15" thickBot="1" x14ac:dyDescent="0.35">
      <c r="A116" s="107" t="s">
        <v>4</v>
      </c>
      <c r="B116" s="102" t="s">
        <v>152</v>
      </c>
      <c r="C116" s="103" t="s">
        <v>5</v>
      </c>
      <c r="D116" s="108" t="s">
        <v>190</v>
      </c>
    </row>
    <row r="117" spans="1:4" x14ac:dyDescent="0.3">
      <c r="A117" s="21" t="s">
        <v>181</v>
      </c>
      <c r="B117" s="101"/>
      <c r="C117" s="34" t="s">
        <v>2</v>
      </c>
      <c r="D117" s="106"/>
    </row>
    <row r="118" spans="1:4" x14ac:dyDescent="0.3">
      <c r="A118" s="5" t="s">
        <v>182</v>
      </c>
      <c r="B118" s="80"/>
      <c r="C118" s="6" t="s">
        <v>6</v>
      </c>
      <c r="D118" s="35"/>
    </row>
    <row r="119" spans="1:4" x14ac:dyDescent="0.3">
      <c r="A119" s="5" t="s">
        <v>183</v>
      </c>
      <c r="B119" s="80"/>
      <c r="C119" s="34" t="s">
        <v>6</v>
      </c>
      <c r="D119" s="35"/>
    </row>
    <row r="120" spans="1:4" x14ac:dyDescent="0.3">
      <c r="A120" s="5" t="s">
        <v>136</v>
      </c>
      <c r="B120" s="80"/>
      <c r="C120" s="34" t="s">
        <v>6</v>
      </c>
      <c r="D120" s="35"/>
    </row>
    <row r="121" spans="1:4" x14ac:dyDescent="0.3">
      <c r="A121" s="5" t="s">
        <v>144</v>
      </c>
      <c r="B121" s="80"/>
      <c r="C121" s="34" t="s">
        <v>6</v>
      </c>
      <c r="D121" s="35"/>
    </row>
    <row r="122" spans="1:4" x14ac:dyDescent="0.3">
      <c r="A122" s="92" t="s">
        <v>156</v>
      </c>
      <c r="B122" s="81"/>
      <c r="C122" s="53"/>
      <c r="D122" s="35"/>
    </row>
    <row r="123" spans="1:4" x14ac:dyDescent="0.3">
      <c r="A123" s="92" t="s">
        <v>156</v>
      </c>
      <c r="B123" s="81"/>
      <c r="C123" s="53"/>
      <c r="D123" s="35"/>
    </row>
    <row r="124" spans="1:4" x14ac:dyDescent="0.3">
      <c r="A124" s="92" t="s">
        <v>156</v>
      </c>
      <c r="B124" s="81"/>
      <c r="C124" s="53"/>
      <c r="D124" s="35"/>
    </row>
    <row r="125" spans="1:4" ht="15" thickBot="1" x14ac:dyDescent="0.35">
      <c r="A125" s="92" t="s">
        <v>154</v>
      </c>
      <c r="B125" s="85"/>
      <c r="C125" s="54"/>
      <c r="D125" s="2"/>
    </row>
    <row r="126" spans="1:4" ht="15" thickBot="1" x14ac:dyDescent="0.35">
      <c r="A126" s="119" t="s">
        <v>184</v>
      </c>
      <c r="B126" s="120"/>
      <c r="C126" s="121"/>
      <c r="D126" s="122"/>
    </row>
    <row r="127" spans="1:4" ht="15" thickBot="1" x14ac:dyDescent="0.35">
      <c r="A127" s="43" t="s">
        <v>4</v>
      </c>
      <c r="B127" s="75" t="s">
        <v>152</v>
      </c>
      <c r="C127" s="44" t="s">
        <v>5</v>
      </c>
      <c r="D127" s="45" t="s">
        <v>190</v>
      </c>
    </row>
    <row r="128" spans="1:4" x14ac:dyDescent="0.3">
      <c r="A128" s="12" t="s">
        <v>132</v>
      </c>
      <c r="B128" s="83"/>
      <c r="C128" s="19" t="s">
        <v>2</v>
      </c>
      <c r="D128" s="32"/>
    </row>
    <row r="129" spans="1:4" x14ac:dyDescent="0.3">
      <c r="A129" s="21" t="s">
        <v>214</v>
      </c>
      <c r="B129" s="89"/>
      <c r="C129" s="34" t="s">
        <v>2</v>
      </c>
      <c r="D129" s="39"/>
    </row>
    <row r="130" spans="1:4" x14ac:dyDescent="0.3">
      <c r="A130" s="21" t="s">
        <v>133</v>
      </c>
      <c r="B130" s="89"/>
      <c r="C130" s="34" t="s">
        <v>6</v>
      </c>
      <c r="D130" s="39"/>
    </row>
    <row r="131" spans="1:4" x14ac:dyDescent="0.3">
      <c r="A131" s="21" t="s">
        <v>134</v>
      </c>
      <c r="B131" s="89"/>
      <c r="C131" s="34" t="s">
        <v>6</v>
      </c>
      <c r="D131" s="39"/>
    </row>
    <row r="132" spans="1:4" x14ac:dyDescent="0.3">
      <c r="A132" s="21" t="s">
        <v>135</v>
      </c>
      <c r="B132" s="89"/>
      <c r="C132" s="34" t="s">
        <v>6</v>
      </c>
      <c r="D132" s="39"/>
    </row>
    <row r="133" spans="1:4" x14ac:dyDescent="0.3">
      <c r="A133" s="21" t="s">
        <v>185</v>
      </c>
      <c r="B133" s="89"/>
      <c r="C133" s="34" t="s">
        <v>6</v>
      </c>
      <c r="D133" s="39"/>
    </row>
    <row r="134" spans="1:4" x14ac:dyDescent="0.3">
      <c r="A134" s="92" t="s">
        <v>155</v>
      </c>
      <c r="B134" s="90"/>
      <c r="C134" s="61"/>
      <c r="D134" s="39"/>
    </row>
    <row r="135" spans="1:4" x14ac:dyDescent="0.3">
      <c r="A135" s="92" t="s">
        <v>155</v>
      </c>
      <c r="B135" s="90"/>
      <c r="C135" s="61"/>
      <c r="D135" s="39"/>
    </row>
    <row r="136" spans="1:4" x14ac:dyDescent="0.3">
      <c r="A136" s="92" t="s">
        <v>155</v>
      </c>
      <c r="B136" s="90"/>
      <c r="C136" s="61"/>
      <c r="D136" s="39"/>
    </row>
    <row r="137" spans="1:4" ht="15" thickBot="1" x14ac:dyDescent="0.35">
      <c r="A137" s="92" t="s">
        <v>154</v>
      </c>
      <c r="B137" s="90"/>
      <c r="C137" s="61"/>
      <c r="D137" s="39"/>
    </row>
    <row r="138" spans="1:4" ht="13.55" customHeight="1" thickBot="1" x14ac:dyDescent="0.35">
      <c r="A138" s="118" t="s">
        <v>107</v>
      </c>
      <c r="B138" s="118"/>
      <c r="C138" s="118"/>
      <c r="D138" s="118"/>
    </row>
    <row r="139" spans="1:4" ht="13.55" customHeight="1" thickBot="1" x14ac:dyDescent="0.35">
      <c r="A139" s="43" t="s">
        <v>4</v>
      </c>
      <c r="B139" s="75" t="s">
        <v>152</v>
      </c>
      <c r="C139" s="44" t="s">
        <v>10</v>
      </c>
      <c r="D139" s="45" t="s">
        <v>191</v>
      </c>
    </row>
    <row r="140" spans="1:4" ht="13.55" customHeight="1" x14ac:dyDescent="0.3">
      <c r="A140" s="12" t="s">
        <v>139</v>
      </c>
      <c r="B140" s="83"/>
      <c r="C140" s="19" t="s">
        <v>2</v>
      </c>
      <c r="D140" s="20"/>
    </row>
    <row r="141" spans="1:4" ht="13.55" customHeight="1" x14ac:dyDescent="0.3">
      <c r="A141" s="21" t="s">
        <v>140</v>
      </c>
      <c r="B141" s="89"/>
      <c r="C141" s="34" t="s">
        <v>2</v>
      </c>
      <c r="D141" s="22"/>
    </row>
    <row r="142" spans="1:4" ht="13.55" customHeight="1" thickBot="1" x14ac:dyDescent="0.35">
      <c r="A142" s="40" t="s">
        <v>149</v>
      </c>
      <c r="B142" s="91"/>
      <c r="C142" s="41" t="s">
        <v>2</v>
      </c>
      <c r="D142" s="42"/>
    </row>
    <row r="143" spans="1:4" ht="13.55" customHeight="1" thickBot="1" x14ac:dyDescent="0.35">
      <c r="A143" s="21" t="s">
        <v>169</v>
      </c>
      <c r="B143" s="89"/>
      <c r="C143" s="34" t="s">
        <v>2</v>
      </c>
      <c r="D143" s="22"/>
    </row>
    <row r="144" spans="1:4" ht="13.55" customHeight="1" x14ac:dyDescent="0.3">
      <c r="A144" s="12" t="s">
        <v>215</v>
      </c>
      <c r="B144" s="83"/>
      <c r="C144" s="19" t="s">
        <v>2</v>
      </c>
      <c r="D144" s="20"/>
    </row>
    <row r="145" spans="1:4" ht="13.55" customHeight="1" x14ac:dyDescent="0.3">
      <c r="A145" s="21" t="s">
        <v>216</v>
      </c>
      <c r="B145" s="89"/>
      <c r="C145" s="34" t="s">
        <v>2</v>
      </c>
      <c r="D145" s="22"/>
    </row>
    <row r="146" spans="1:4" ht="13.55" customHeight="1" x14ac:dyDescent="0.3">
      <c r="A146" s="21" t="s">
        <v>217</v>
      </c>
      <c r="B146" s="89"/>
      <c r="C146" s="34" t="s">
        <v>2</v>
      </c>
      <c r="D146" s="22"/>
    </row>
    <row r="147" spans="1:4" ht="13.55" customHeight="1" x14ac:dyDescent="0.3">
      <c r="A147" s="21" t="s">
        <v>218</v>
      </c>
      <c r="B147" s="89"/>
      <c r="C147" s="34" t="s">
        <v>2</v>
      </c>
      <c r="D147" s="22"/>
    </row>
    <row r="148" spans="1:4" ht="13.55" customHeight="1" x14ac:dyDescent="0.3">
      <c r="A148" s="21" t="s">
        <v>210</v>
      </c>
      <c r="B148" s="89"/>
      <c r="C148" s="34" t="s">
        <v>2</v>
      </c>
      <c r="D148" s="22"/>
    </row>
    <row r="149" spans="1:4" ht="13.55" customHeight="1" thickBot="1" x14ac:dyDescent="0.35">
      <c r="A149" s="94" t="s">
        <v>219</v>
      </c>
      <c r="B149" s="95"/>
      <c r="C149" s="14" t="s">
        <v>2</v>
      </c>
      <c r="D149" s="52"/>
    </row>
    <row r="150" spans="1:4" ht="13.55" customHeight="1" x14ac:dyDescent="0.3">
      <c r="A150" s="21" t="s">
        <v>145</v>
      </c>
      <c r="B150" s="89"/>
      <c r="C150" s="34" t="s">
        <v>2</v>
      </c>
      <c r="D150" s="22"/>
    </row>
    <row r="151" spans="1:4" ht="13.55" customHeight="1" x14ac:dyDescent="0.3">
      <c r="A151" s="21" t="s">
        <v>146</v>
      </c>
      <c r="B151" s="89"/>
      <c r="C151" s="34" t="s">
        <v>2</v>
      </c>
      <c r="D151" s="22"/>
    </row>
    <row r="152" spans="1:4" ht="13.55" customHeight="1" thickBot="1" x14ac:dyDescent="0.35">
      <c r="A152" s="40" t="s">
        <v>147</v>
      </c>
      <c r="B152" s="91"/>
      <c r="C152" s="41" t="s">
        <v>2</v>
      </c>
      <c r="D152" s="42"/>
    </row>
    <row r="153" spans="1:4" ht="13.55" customHeight="1" x14ac:dyDescent="0.3"/>
    <row r="154" spans="1:4" ht="13.55" customHeight="1" x14ac:dyDescent="0.3">
      <c r="A154" s="63" t="s">
        <v>150</v>
      </c>
    </row>
    <row r="155" spans="1:4" ht="13.55" customHeight="1" x14ac:dyDescent="0.3"/>
    <row r="156" spans="1:4" x14ac:dyDescent="0.3">
      <c r="A156" s="15" t="s">
        <v>102</v>
      </c>
      <c r="B156" s="15"/>
    </row>
    <row r="158" spans="1:4" x14ac:dyDescent="0.3">
      <c r="A158" s="62" t="s">
        <v>103</v>
      </c>
    </row>
  </sheetData>
  <mergeCells count="14">
    <mergeCell ref="A138:D138"/>
    <mergeCell ref="A79:D79"/>
    <mergeCell ref="A51:D51"/>
    <mergeCell ref="A1:D1"/>
    <mergeCell ref="A21:D21"/>
    <mergeCell ref="A2:D2"/>
    <mergeCell ref="A31:D31"/>
    <mergeCell ref="A4:D4"/>
    <mergeCell ref="A62:D62"/>
    <mergeCell ref="A126:D126"/>
    <mergeCell ref="A90:D90"/>
    <mergeCell ref="A103:D103"/>
    <mergeCell ref="A115:D115"/>
    <mergeCell ref="A3:D3"/>
  </mergeCells>
  <phoneticPr fontId="0" type="noConversion"/>
  <printOptions horizontalCentered="1"/>
  <pageMargins left="0.7" right="0.7" top="0.75" bottom="0.75" header="0.3" footer="0.3"/>
  <pageSetup paperSize="9" scale="71" fitToHeight="0" orientation="landscape" r:id="rId1"/>
  <headerFooter>
    <oddHeader>&amp;R&amp;9Accord-cadre n° 21-29 INFO</oddHeader>
    <oddFooter>&amp;R&amp;P</oddFooter>
  </headerFooter>
  <rowBreaks count="3" manualBreakCount="3">
    <brk id="30" max="16383" man="1"/>
    <brk id="78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zoomScale="85" zoomScaleNormal="85" workbookViewId="0">
      <selection activeCell="E32" sqref="E32"/>
    </sheetView>
  </sheetViews>
  <sheetFormatPr baseColWidth="10" defaultColWidth="9.09765625" defaultRowHeight="14.4" x14ac:dyDescent="0.3"/>
  <cols>
    <col min="1" max="1" width="94.296875" customWidth="1"/>
    <col min="2" max="2" width="14.8984375" customWidth="1"/>
    <col min="3" max="3" width="24.69921875" customWidth="1"/>
    <col min="4" max="4" width="30.69921875" customWidth="1"/>
    <col min="5" max="5" width="26" customWidth="1"/>
  </cols>
  <sheetData>
    <row r="1" spans="1:5" ht="21.9" thickBot="1" x14ac:dyDescent="0.5">
      <c r="A1" s="135" t="s">
        <v>209</v>
      </c>
      <c r="B1" s="136"/>
      <c r="C1" s="136"/>
      <c r="D1" s="137"/>
      <c r="E1" s="23"/>
    </row>
    <row r="2" spans="1:5" ht="21.9" thickBot="1" x14ac:dyDescent="0.5">
      <c r="A2" s="24"/>
      <c r="B2" s="25"/>
      <c r="C2" s="25"/>
      <c r="D2" s="26"/>
      <c r="E2" s="23"/>
    </row>
    <row r="3" spans="1:5" ht="21.9" thickBot="1" x14ac:dyDescent="0.5">
      <c r="A3" s="138" t="s">
        <v>108</v>
      </c>
      <c r="B3" s="139"/>
      <c r="C3" s="139"/>
      <c r="D3" s="139"/>
      <c r="E3" s="74" t="s">
        <v>151</v>
      </c>
    </row>
    <row r="4" spans="1:5" x14ac:dyDescent="0.3">
      <c r="A4" s="112" t="s">
        <v>143</v>
      </c>
      <c r="B4" s="47" t="s">
        <v>109</v>
      </c>
      <c r="C4" s="47" t="s">
        <v>110</v>
      </c>
      <c r="D4" s="64" t="s">
        <v>192</v>
      </c>
      <c r="E4" s="104"/>
    </row>
    <row r="5" spans="1:5" ht="15" thickBot="1" x14ac:dyDescent="0.35">
      <c r="A5" s="4" t="s">
        <v>161</v>
      </c>
      <c r="B5" s="36">
        <v>19</v>
      </c>
      <c r="C5" s="30">
        <f>VLOOKUP(A5,'BPU mobile'!A:D,4,FALSE)</f>
        <v>0</v>
      </c>
      <c r="D5" s="96">
        <f t="shared" ref="D5" si="0">B5*C5*12</f>
        <v>0</v>
      </c>
      <c r="E5" s="72"/>
    </row>
    <row r="6" spans="1:5" ht="29.95" customHeight="1" x14ac:dyDescent="0.3">
      <c r="A6" s="46" t="s">
        <v>137</v>
      </c>
      <c r="B6" s="48" t="s">
        <v>111</v>
      </c>
      <c r="C6" s="49" t="s">
        <v>110</v>
      </c>
      <c r="D6" s="65" t="s">
        <v>192</v>
      </c>
      <c r="E6" s="104"/>
    </row>
    <row r="7" spans="1:5" x14ac:dyDescent="0.3">
      <c r="A7" s="21" t="s">
        <v>216</v>
      </c>
      <c r="B7" s="9">
        <v>9</v>
      </c>
      <c r="C7" s="31">
        <f>VLOOKUP(A7,'BPU mobile'!A:D,4,FALSE)</f>
        <v>0</v>
      </c>
      <c r="D7" s="66">
        <f t="shared" ref="D7:D9" si="1">B7*C7</f>
        <v>0</v>
      </c>
      <c r="E7" s="72"/>
    </row>
    <row r="8" spans="1:5" x14ac:dyDescent="0.3">
      <c r="A8" s="21" t="s">
        <v>217</v>
      </c>
      <c r="B8" s="9">
        <v>4</v>
      </c>
      <c r="C8" s="31">
        <f>VLOOKUP(A8,'BPU mobile'!A:D,4,FALSE)</f>
        <v>0</v>
      </c>
      <c r="D8" s="66">
        <f t="shared" ref="D8" si="2">B8*C8</f>
        <v>0</v>
      </c>
      <c r="E8" s="72"/>
    </row>
    <row r="9" spans="1:5" x14ac:dyDescent="0.3">
      <c r="A9" s="21" t="s">
        <v>210</v>
      </c>
      <c r="B9" s="9">
        <v>3</v>
      </c>
      <c r="C9" s="31">
        <f>VLOOKUP(A9,'BPU mobile'!A:D,4,FALSE)</f>
        <v>0</v>
      </c>
      <c r="D9" s="66">
        <f t="shared" si="1"/>
        <v>0</v>
      </c>
      <c r="E9" s="72"/>
    </row>
    <row r="10" spans="1:5" x14ac:dyDescent="0.3">
      <c r="A10" s="21" t="s">
        <v>219</v>
      </c>
      <c r="B10" s="9">
        <v>3</v>
      </c>
      <c r="C10" s="31">
        <f>VLOOKUP(A10,'BPU mobile'!A:D,4,FALSE)</f>
        <v>0</v>
      </c>
      <c r="D10" s="66">
        <f t="shared" ref="D10" si="3">B10*C10</f>
        <v>0</v>
      </c>
      <c r="E10" s="72"/>
    </row>
    <row r="11" spans="1:5" x14ac:dyDescent="0.3">
      <c r="A11" s="46" t="s">
        <v>220</v>
      </c>
      <c r="B11" s="48" t="s">
        <v>111</v>
      </c>
      <c r="C11" s="49" t="s">
        <v>110</v>
      </c>
      <c r="D11" s="65" t="s">
        <v>192</v>
      </c>
      <c r="E11" s="105"/>
    </row>
    <row r="12" spans="1:5" x14ac:dyDescent="0.3">
      <c r="A12" s="38" t="s">
        <v>201</v>
      </c>
      <c r="B12" s="9">
        <v>16</v>
      </c>
      <c r="C12" s="31">
        <f>VLOOKUP(A12,'BPU mobile'!A:D,4,FALSE)</f>
        <v>0</v>
      </c>
      <c r="D12" s="66">
        <f>B12*C12*1</f>
        <v>0</v>
      </c>
      <c r="E12" s="72"/>
    </row>
    <row r="13" spans="1:5" x14ac:dyDescent="0.3">
      <c r="A13" s="38" t="s">
        <v>202</v>
      </c>
      <c r="B13" s="9">
        <v>3</v>
      </c>
      <c r="C13" s="31">
        <f>VLOOKUP(A13,'BPU mobile'!A:D,4,FALSE)</f>
        <v>0</v>
      </c>
      <c r="D13" s="66">
        <f>B13*C13*1</f>
        <v>0</v>
      </c>
      <c r="E13" s="72"/>
    </row>
    <row r="14" spans="1:5" x14ac:dyDescent="0.3">
      <c r="A14" s="46" t="s">
        <v>186</v>
      </c>
      <c r="B14" s="48" t="s">
        <v>111</v>
      </c>
      <c r="C14" s="49" t="s">
        <v>110</v>
      </c>
      <c r="D14" s="65" t="s">
        <v>192</v>
      </c>
      <c r="E14" s="105"/>
    </row>
    <row r="15" spans="1:5" x14ac:dyDescent="0.3">
      <c r="A15" s="38" t="s">
        <v>173</v>
      </c>
      <c r="B15" s="9">
        <v>1</v>
      </c>
      <c r="C15" s="31">
        <f>VLOOKUP(A15,'BPU mobile'!A:D,4,FALSE)</f>
        <v>0</v>
      </c>
      <c r="D15" s="66">
        <f>B15*C15*1</f>
        <v>0</v>
      </c>
      <c r="E15" s="72"/>
    </row>
    <row r="16" spans="1:5" x14ac:dyDescent="0.3">
      <c r="A16" s="38" t="s">
        <v>142</v>
      </c>
      <c r="B16" s="9">
        <v>1</v>
      </c>
      <c r="C16" s="31">
        <f>VLOOKUP(A16,'BPU mobile'!A:D,4,FALSE)</f>
        <v>0</v>
      </c>
      <c r="D16" s="66">
        <f>B16*C16*1</f>
        <v>0</v>
      </c>
      <c r="E16" s="72"/>
    </row>
    <row r="17" spans="1:5" x14ac:dyDescent="0.3">
      <c r="A17" s="38" t="s">
        <v>141</v>
      </c>
      <c r="B17" s="9">
        <v>1</v>
      </c>
      <c r="C17" s="31">
        <f>VLOOKUP(A17,'BPU mobile'!A:D,4,FALSE)</f>
        <v>0</v>
      </c>
      <c r="D17" s="66">
        <f>B17*C17*1</f>
        <v>0</v>
      </c>
      <c r="E17" s="72"/>
    </row>
    <row r="18" spans="1:5" x14ac:dyDescent="0.3">
      <c r="A18" s="46" t="s">
        <v>187</v>
      </c>
      <c r="B18" s="48" t="s">
        <v>111</v>
      </c>
      <c r="C18" s="49" t="s">
        <v>110</v>
      </c>
      <c r="D18" s="65" t="s">
        <v>192</v>
      </c>
      <c r="E18" s="105"/>
    </row>
    <row r="19" spans="1:5" x14ac:dyDescent="0.3">
      <c r="A19" s="38" t="s">
        <v>181</v>
      </c>
      <c r="B19" s="9">
        <v>1</v>
      </c>
      <c r="C19" s="31">
        <f>VLOOKUP(A19,'BPU mobile'!A:D,4,FALSE)</f>
        <v>0</v>
      </c>
      <c r="D19" s="66">
        <f>B19*C19*1</f>
        <v>0</v>
      </c>
      <c r="E19" s="72"/>
    </row>
    <row r="20" spans="1:5" x14ac:dyDescent="0.3">
      <c r="A20" s="38" t="s">
        <v>183</v>
      </c>
      <c r="B20" s="9">
        <v>1</v>
      </c>
      <c r="C20" s="31">
        <f>VLOOKUP(A20,'BPU mobile'!A:D,4,FALSE)</f>
        <v>0</v>
      </c>
      <c r="D20" s="66">
        <f t="shared" ref="D20" si="4">B20*C20*12</f>
        <v>0</v>
      </c>
      <c r="E20" s="73"/>
    </row>
    <row r="21" spans="1:5" x14ac:dyDescent="0.3">
      <c r="A21" s="38" t="s">
        <v>136</v>
      </c>
      <c r="B21" s="9">
        <v>1</v>
      </c>
      <c r="C21" s="31">
        <f>VLOOKUP(A21,'BPU mobile'!A:D,4,FALSE)</f>
        <v>0</v>
      </c>
      <c r="D21" s="66">
        <f t="shared" ref="D21:D22" si="5">B21*C21*12</f>
        <v>0</v>
      </c>
      <c r="E21" s="73"/>
    </row>
    <row r="22" spans="1:5" x14ac:dyDescent="0.3">
      <c r="A22" s="38" t="s">
        <v>144</v>
      </c>
      <c r="B22" s="9">
        <v>1</v>
      </c>
      <c r="C22" s="31">
        <f>VLOOKUP(A22,'BPU mobile'!A:D,4,FALSE)</f>
        <v>0</v>
      </c>
      <c r="D22" s="66">
        <f t="shared" si="5"/>
        <v>0</v>
      </c>
      <c r="E22" s="73"/>
    </row>
    <row r="23" spans="1:5" x14ac:dyDescent="0.3">
      <c r="A23" s="46" t="s">
        <v>188</v>
      </c>
      <c r="B23" s="48" t="s">
        <v>111</v>
      </c>
      <c r="C23" s="49" t="s">
        <v>110</v>
      </c>
      <c r="D23" s="65" t="s">
        <v>192</v>
      </c>
      <c r="E23" s="105"/>
    </row>
    <row r="24" spans="1:5" x14ac:dyDescent="0.3">
      <c r="A24" s="38" t="s">
        <v>132</v>
      </c>
      <c r="B24" s="9">
        <v>1</v>
      </c>
      <c r="C24" s="31">
        <f>VLOOKUP(A24,'BPU mobile'!A:D,4,FALSE)</f>
        <v>0</v>
      </c>
      <c r="D24" s="66">
        <f>B24*C24*1</f>
        <v>0</v>
      </c>
      <c r="E24" s="72"/>
    </row>
    <row r="25" spans="1:5" x14ac:dyDescent="0.3">
      <c r="A25" s="38" t="s">
        <v>214</v>
      </c>
      <c r="B25" s="9">
        <v>1</v>
      </c>
      <c r="C25" s="31">
        <f>VLOOKUP(A25,'BPU mobile'!A:D,4,FALSE)</f>
        <v>0</v>
      </c>
      <c r="D25" s="66">
        <f>B25*C25*1</f>
        <v>0</v>
      </c>
      <c r="E25" s="72"/>
    </row>
    <row r="26" spans="1:5" x14ac:dyDescent="0.3">
      <c r="A26" s="38" t="s">
        <v>133</v>
      </c>
      <c r="B26" s="9">
        <v>1</v>
      </c>
      <c r="C26" s="31">
        <f>VLOOKUP(A26,'BPU mobile'!A:D,4,FALSE)</f>
        <v>0</v>
      </c>
      <c r="D26" s="66">
        <f t="shared" ref="D26:D27" si="6">B26*C26*12</f>
        <v>0</v>
      </c>
      <c r="E26" s="72"/>
    </row>
    <row r="27" spans="1:5" x14ac:dyDescent="0.3">
      <c r="A27" s="38" t="s">
        <v>134</v>
      </c>
      <c r="B27" s="9">
        <v>1</v>
      </c>
      <c r="C27" s="31">
        <f>VLOOKUP(A27,'BPU mobile'!A:D,4,FALSE)</f>
        <v>0</v>
      </c>
      <c r="D27" s="66">
        <f t="shared" si="6"/>
        <v>0</v>
      </c>
      <c r="E27" s="72"/>
    </row>
    <row r="28" spans="1:5" ht="15" thickBot="1" x14ac:dyDescent="0.35">
      <c r="A28" s="113" t="s">
        <v>135</v>
      </c>
      <c r="B28" s="114">
        <v>1</v>
      </c>
      <c r="C28" s="115">
        <f>VLOOKUP(A28,'BPU mobile'!A:D,4,FALSE)</f>
        <v>0</v>
      </c>
      <c r="D28" s="116">
        <f t="shared" ref="D28" si="7">B28*C28*12</f>
        <v>0</v>
      </c>
      <c r="E28" s="117"/>
    </row>
    <row r="29" spans="1:5" ht="29.95" customHeight="1" x14ac:dyDescent="0.3">
      <c r="A29" s="109" t="s">
        <v>120</v>
      </c>
      <c r="B29" s="110"/>
      <c r="C29" s="110"/>
      <c r="D29" s="111">
        <f>D15+D16+D17+D24+D25</f>
        <v>0</v>
      </c>
    </row>
    <row r="30" spans="1:5" ht="29.95" customHeight="1" x14ac:dyDescent="0.3">
      <c r="A30" s="50" t="s">
        <v>138</v>
      </c>
      <c r="B30" s="51"/>
      <c r="C30" s="51"/>
      <c r="D30" s="97">
        <f>SUM(D7:D10)</f>
        <v>0</v>
      </c>
    </row>
    <row r="31" spans="1:5" ht="29.95" customHeight="1" thickBot="1" x14ac:dyDescent="0.35">
      <c r="A31" s="140" t="s">
        <v>112</v>
      </c>
      <c r="B31" s="141"/>
      <c r="C31" s="141"/>
      <c r="D31" s="98">
        <f>SUM(D5:D5)+D19+D20+D21+D22+D26+D27+D28+D12+D13</f>
        <v>0</v>
      </c>
      <c r="E31" s="27"/>
    </row>
    <row r="32" spans="1:5" ht="29.95" customHeight="1" x14ac:dyDescent="0.3">
      <c r="A32" s="142" t="s">
        <v>113</v>
      </c>
      <c r="B32" s="143"/>
      <c r="C32" s="67" t="s">
        <v>168</v>
      </c>
      <c r="D32" s="70">
        <f>D29+D30+D31*4</f>
        <v>0</v>
      </c>
      <c r="E32" s="27"/>
    </row>
    <row r="33" spans="1:5" ht="29.95" customHeight="1" x14ac:dyDescent="0.3">
      <c r="A33" s="144" t="s">
        <v>114</v>
      </c>
      <c r="B33" s="145"/>
      <c r="C33" s="68"/>
      <c r="D33" s="99">
        <f>D34-D32</f>
        <v>0</v>
      </c>
      <c r="E33" s="27"/>
    </row>
    <row r="34" spans="1:5" ht="29.95" customHeight="1" thickBot="1" x14ac:dyDescent="0.35">
      <c r="A34" s="133" t="s">
        <v>115</v>
      </c>
      <c r="B34" s="134"/>
      <c r="C34" s="69" t="s">
        <v>168</v>
      </c>
      <c r="D34" s="71">
        <f>D32*1.2</f>
        <v>0</v>
      </c>
      <c r="E34" s="27"/>
    </row>
    <row r="35" spans="1:5" x14ac:dyDescent="0.3">
      <c r="A35" s="28"/>
      <c r="B35" s="28"/>
      <c r="C35" s="28"/>
      <c r="D35" s="29"/>
      <c r="E35" s="27"/>
    </row>
    <row r="36" spans="1:5" x14ac:dyDescent="0.3">
      <c r="A36" t="s">
        <v>102</v>
      </c>
      <c r="B36" t="s">
        <v>103</v>
      </c>
    </row>
  </sheetData>
  <mergeCells count="6">
    <mergeCell ref="A34:B34"/>
    <mergeCell ref="A1:D1"/>
    <mergeCell ref="A3:D3"/>
    <mergeCell ref="A31:C31"/>
    <mergeCell ref="A32:B32"/>
    <mergeCell ref="A33:B3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&amp;R&amp;9Accord-cadre n° 21-29 INFO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9"/>
  <sheetViews>
    <sheetView topLeftCell="A51" workbookViewId="0">
      <selection activeCell="A19" sqref="A19"/>
    </sheetView>
  </sheetViews>
  <sheetFormatPr baseColWidth="10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3</v>
      </c>
    </row>
    <row r="8" spans="1:1" x14ac:dyDescent="0.3">
      <c r="A8" t="s">
        <v>8</v>
      </c>
    </row>
    <row r="9" spans="1:1" x14ac:dyDescent="0.3">
      <c r="A9" t="s">
        <v>60</v>
      </c>
    </row>
    <row r="10" spans="1:1" x14ac:dyDescent="0.3">
      <c r="A10" t="s">
        <v>61</v>
      </c>
    </row>
    <row r="11" spans="1:1" x14ac:dyDescent="0.3">
      <c r="A11" t="s">
        <v>62</v>
      </c>
    </row>
    <row r="12" spans="1:1" x14ac:dyDescent="0.3">
      <c r="A12" t="s">
        <v>63</v>
      </c>
    </row>
    <row r="13" spans="1:1" x14ac:dyDescent="0.3">
      <c r="A13" t="s">
        <v>64</v>
      </c>
    </row>
    <row r="14" spans="1:1" x14ac:dyDescent="0.3">
      <c r="A14" t="s">
        <v>65</v>
      </c>
    </row>
    <row r="15" spans="1:1" x14ac:dyDescent="0.3">
      <c r="A15" t="s">
        <v>66</v>
      </c>
    </row>
    <row r="16" spans="1:1" x14ac:dyDescent="0.3">
      <c r="A16" t="s">
        <v>67</v>
      </c>
    </row>
    <row r="17" spans="1:1" x14ac:dyDescent="0.3">
      <c r="A17" t="s">
        <v>68</v>
      </c>
    </row>
    <row r="18" spans="1:1" x14ac:dyDescent="0.3">
      <c r="A18" t="s">
        <v>116</v>
      </c>
    </row>
    <row r="19" spans="1:1" x14ac:dyDescent="0.3">
      <c r="A19" t="s">
        <v>46</v>
      </c>
    </row>
    <row r="20" spans="1:1" x14ac:dyDescent="0.3">
      <c r="A20" t="s">
        <v>7</v>
      </c>
    </row>
    <row r="21" spans="1:1" x14ac:dyDescent="0.3">
      <c r="A21" t="s">
        <v>53</v>
      </c>
    </row>
    <row r="22" spans="1:1" x14ac:dyDescent="0.3">
      <c r="A22" t="s">
        <v>9</v>
      </c>
    </row>
    <row r="23" spans="1:1" x14ac:dyDescent="0.3">
      <c r="A23" t="s">
        <v>54</v>
      </c>
    </row>
    <row r="24" spans="1:1" x14ac:dyDescent="0.3">
      <c r="A24" t="s">
        <v>55</v>
      </c>
    </row>
    <row r="25" spans="1:1" x14ac:dyDescent="0.3">
      <c r="A25" t="s">
        <v>56</v>
      </c>
    </row>
    <row r="26" spans="1:1" x14ac:dyDescent="0.3">
      <c r="A26" t="s">
        <v>99</v>
      </c>
    </row>
    <row r="27" spans="1:1" x14ac:dyDescent="0.3">
      <c r="A27" t="s">
        <v>100</v>
      </c>
    </row>
    <row r="28" spans="1:1" x14ac:dyDescent="0.3">
      <c r="A28" t="s">
        <v>99</v>
      </c>
    </row>
    <row r="29" spans="1:1" x14ac:dyDescent="0.3">
      <c r="A29" t="s">
        <v>101</v>
      </c>
    </row>
    <row r="30" spans="1:1" x14ac:dyDescent="0.3">
      <c r="A30" t="s">
        <v>16</v>
      </c>
    </row>
    <row r="31" spans="1:1" x14ac:dyDescent="0.3">
      <c r="A31" t="s">
        <v>20</v>
      </c>
    </row>
    <row r="32" spans="1:1" x14ac:dyDescent="0.3">
      <c r="A32" t="s">
        <v>17</v>
      </c>
    </row>
    <row r="33" spans="1:1" x14ac:dyDescent="0.3">
      <c r="A33" t="s">
        <v>18</v>
      </c>
    </row>
    <row r="34" spans="1:1" x14ac:dyDescent="0.3">
      <c r="A34" t="s">
        <v>19</v>
      </c>
    </row>
    <row r="35" spans="1:1" x14ac:dyDescent="0.3">
      <c r="A35" t="s">
        <v>21</v>
      </c>
    </row>
    <row r="36" spans="1:1" x14ac:dyDescent="0.3">
      <c r="A36" t="s">
        <v>22</v>
      </c>
    </row>
    <row r="37" spans="1:1" x14ac:dyDescent="0.3">
      <c r="A37" t="s">
        <v>23</v>
      </c>
    </row>
    <row r="38" spans="1:1" x14ac:dyDescent="0.3">
      <c r="A38" t="s">
        <v>24</v>
      </c>
    </row>
    <row r="39" spans="1:1" x14ac:dyDescent="0.3">
      <c r="A39" t="s">
        <v>25</v>
      </c>
    </row>
    <row r="40" spans="1:1" x14ac:dyDescent="0.3">
      <c r="A40" t="s">
        <v>26</v>
      </c>
    </row>
    <row r="41" spans="1:1" x14ac:dyDescent="0.3">
      <c r="A41" t="s">
        <v>27</v>
      </c>
    </row>
    <row r="42" spans="1:1" x14ac:dyDescent="0.3">
      <c r="A42" t="s">
        <v>28</v>
      </c>
    </row>
    <row r="43" spans="1:1" x14ac:dyDescent="0.3">
      <c r="A43" t="s">
        <v>29</v>
      </c>
    </row>
    <row r="44" spans="1:1" x14ac:dyDescent="0.3">
      <c r="A44" t="s">
        <v>30</v>
      </c>
    </row>
    <row r="45" spans="1:1" x14ac:dyDescent="0.3">
      <c r="A45" t="s">
        <v>31</v>
      </c>
    </row>
    <row r="46" spans="1:1" x14ac:dyDescent="0.3">
      <c r="A46" t="s">
        <v>32</v>
      </c>
    </row>
    <row r="47" spans="1:1" x14ac:dyDescent="0.3">
      <c r="A47" t="s">
        <v>33</v>
      </c>
    </row>
    <row r="48" spans="1:1" x14ac:dyDescent="0.3">
      <c r="A48" t="s">
        <v>34</v>
      </c>
    </row>
    <row r="49" spans="1:1" x14ac:dyDescent="0.3">
      <c r="A49" t="s">
        <v>35</v>
      </c>
    </row>
    <row r="50" spans="1:1" x14ac:dyDescent="0.3">
      <c r="A50" t="s">
        <v>36</v>
      </c>
    </row>
    <row r="51" spans="1:1" x14ac:dyDescent="0.3">
      <c r="A51" t="s">
        <v>37</v>
      </c>
    </row>
    <row r="52" spans="1:1" x14ac:dyDescent="0.3">
      <c r="A52" t="s">
        <v>38</v>
      </c>
    </row>
    <row r="53" spans="1:1" x14ac:dyDescent="0.3">
      <c r="A53" t="s">
        <v>39</v>
      </c>
    </row>
    <row r="54" spans="1:1" x14ac:dyDescent="0.3">
      <c r="A54" t="s">
        <v>40</v>
      </c>
    </row>
    <row r="55" spans="1:1" x14ac:dyDescent="0.3">
      <c r="A55" t="s">
        <v>41</v>
      </c>
    </row>
    <row r="56" spans="1:1" x14ac:dyDescent="0.3">
      <c r="A56" t="s">
        <v>42</v>
      </c>
    </row>
    <row r="57" spans="1:1" x14ac:dyDescent="0.3">
      <c r="A57" t="s">
        <v>43</v>
      </c>
    </row>
    <row r="58" spans="1:1" x14ac:dyDescent="0.3">
      <c r="A58" t="s">
        <v>44</v>
      </c>
    </row>
    <row r="59" spans="1:1" x14ac:dyDescent="0.3">
      <c r="A59" t="s">
        <v>45</v>
      </c>
    </row>
    <row r="61" spans="1:1" x14ac:dyDescent="0.3">
      <c r="A61" t="s">
        <v>104</v>
      </c>
    </row>
    <row r="62" spans="1:1" x14ac:dyDescent="0.3">
      <c r="A62" t="s">
        <v>105</v>
      </c>
    </row>
    <row r="63" spans="1:1" x14ac:dyDescent="0.3">
      <c r="A63" t="s">
        <v>106</v>
      </c>
    </row>
    <row r="64" spans="1:1" x14ac:dyDescent="0.3">
      <c r="A64" t="s">
        <v>92</v>
      </c>
    </row>
    <row r="65" spans="1:1" x14ac:dyDescent="0.3">
      <c r="A65" t="s">
        <v>71</v>
      </c>
    </row>
    <row r="66" spans="1:1" x14ac:dyDescent="0.3">
      <c r="A66" t="s">
        <v>72</v>
      </c>
    </row>
    <row r="67" spans="1:1" x14ac:dyDescent="0.3">
      <c r="A67" t="s">
        <v>73</v>
      </c>
    </row>
    <row r="68" spans="1:1" x14ac:dyDescent="0.3">
      <c r="A68" t="s">
        <v>74</v>
      </c>
    </row>
    <row r="69" spans="1:1" x14ac:dyDescent="0.3">
      <c r="A69" t="s">
        <v>69</v>
      </c>
    </row>
    <row r="70" spans="1:1" x14ac:dyDescent="0.3">
      <c r="A70" t="s">
        <v>91</v>
      </c>
    </row>
    <row r="71" spans="1:1" x14ac:dyDescent="0.3">
      <c r="A71" t="s">
        <v>90</v>
      </c>
    </row>
    <row r="72" spans="1:1" x14ac:dyDescent="0.3">
      <c r="A72" t="s">
        <v>11</v>
      </c>
    </row>
    <row r="73" spans="1:1" x14ac:dyDescent="0.3">
      <c r="A73" t="s">
        <v>70</v>
      </c>
    </row>
    <row r="75" spans="1:1" x14ac:dyDescent="0.3">
      <c r="A75" t="s">
        <v>75</v>
      </c>
    </row>
    <row r="76" spans="1:1" x14ac:dyDescent="0.3">
      <c r="A76" t="s">
        <v>76</v>
      </c>
    </row>
    <row r="77" spans="1:1" x14ac:dyDescent="0.3">
      <c r="A77" t="s">
        <v>77</v>
      </c>
    </row>
    <row r="78" spans="1:1" x14ac:dyDescent="0.3">
      <c r="A78" t="s">
        <v>93</v>
      </c>
    </row>
    <row r="79" spans="1:1" x14ac:dyDescent="0.3">
      <c r="A79" t="s">
        <v>94</v>
      </c>
    </row>
    <row r="80" spans="1:1" x14ac:dyDescent="0.3">
      <c r="A80" t="s">
        <v>95</v>
      </c>
    </row>
    <row r="81" spans="1:1" x14ac:dyDescent="0.3">
      <c r="A81" t="s">
        <v>96</v>
      </c>
    </row>
    <row r="82" spans="1:1" x14ac:dyDescent="0.3">
      <c r="A82" t="s">
        <v>97</v>
      </c>
    </row>
    <row r="83" spans="1:1" x14ac:dyDescent="0.3">
      <c r="A83" t="s">
        <v>78</v>
      </c>
    </row>
    <row r="84" spans="1:1" x14ac:dyDescent="0.3">
      <c r="A84" t="s">
        <v>79</v>
      </c>
    </row>
    <row r="85" spans="1:1" x14ac:dyDescent="0.3">
      <c r="A85" t="s">
        <v>80</v>
      </c>
    </row>
    <row r="86" spans="1:1" x14ac:dyDescent="0.3">
      <c r="A86" t="s">
        <v>81</v>
      </c>
    </row>
    <row r="87" spans="1:1" x14ac:dyDescent="0.3">
      <c r="A87" t="s">
        <v>12</v>
      </c>
    </row>
    <row r="88" spans="1:1" x14ac:dyDescent="0.3">
      <c r="A88" t="s">
        <v>13</v>
      </c>
    </row>
    <row r="89" spans="1:1" x14ac:dyDescent="0.3">
      <c r="A89" t="s">
        <v>82</v>
      </c>
    </row>
    <row r="90" spans="1:1" x14ac:dyDescent="0.3">
      <c r="A90" t="s">
        <v>83</v>
      </c>
    </row>
    <row r="91" spans="1:1" x14ac:dyDescent="0.3">
      <c r="A91" t="s">
        <v>84</v>
      </c>
    </row>
    <row r="92" spans="1:1" x14ac:dyDescent="0.3">
      <c r="A92" t="s">
        <v>85</v>
      </c>
    </row>
    <row r="93" spans="1:1" x14ac:dyDescent="0.3">
      <c r="A93" t="s">
        <v>86</v>
      </c>
    </row>
    <row r="94" spans="1:1" x14ac:dyDescent="0.3">
      <c r="A94" t="s">
        <v>87</v>
      </c>
    </row>
    <row r="95" spans="1:1" x14ac:dyDescent="0.3">
      <c r="A95" t="s">
        <v>88</v>
      </c>
    </row>
    <row r="96" spans="1:1" x14ac:dyDescent="0.3">
      <c r="A96" t="s">
        <v>89</v>
      </c>
    </row>
    <row r="97" spans="1:1" x14ac:dyDescent="0.3">
      <c r="A97" t="s">
        <v>14</v>
      </c>
    </row>
    <row r="98" spans="1:1" x14ac:dyDescent="0.3">
      <c r="A98" t="s">
        <v>15</v>
      </c>
    </row>
    <row r="99" spans="1:1" x14ac:dyDescent="0.3">
      <c r="A99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Mission xmlns="ee001758-0fea-4168-914f-7453cbe23bcd" xsi:nil="true"/>
    <ld67d3c38ae24ed2964b85dbbdcbe9b4 xmlns="ee001758-0fea-4168-914f-7453cbe23bcd">
      <Terms xmlns="http://schemas.microsoft.com/office/infopath/2007/PartnerControls"/>
    </ld67d3c38ae24ed2964b85dbbdcbe9b4>
    <fe645e630d104f00802fde0caf5d3923 xmlns="ee001758-0fea-4168-914f-7453cbe23bcd">
      <Terms xmlns="http://schemas.microsoft.com/office/infopath/2007/PartnerControls"/>
    </fe645e630d104f00802fde0caf5d3923>
    <TaxCatchAll xmlns="ee001758-0fea-4168-914f-7453cbe23bcd" xsi:nil="true"/>
    <_Flow_SignoffStatus xmlns="a8a73af4-658b-46a6-bfb6-c63260705cf2" xsi:nil="true"/>
    <lcf76f155ced4ddcb4097134ff3c332f xmlns="a8a73af4-658b-46a6-bfb6-c63260705c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C335C58DB954DBBAC629E28A42725" ma:contentTypeVersion="27" ma:contentTypeDescription="Crée un document." ma:contentTypeScope="" ma:versionID="e365ce302438e1fc198ee9cad869cdcb">
  <xsd:schema xmlns:xsd="http://www.w3.org/2001/XMLSchema" xmlns:xs="http://www.w3.org/2001/XMLSchema" xmlns:p="http://schemas.microsoft.com/office/2006/metadata/properties" xmlns:ns1="http://schemas.microsoft.com/sharepoint/v3" xmlns:ns3="ee001758-0fea-4168-914f-7453cbe23bcd" xmlns:ns4="a8a73af4-658b-46a6-bfb6-c63260705cf2" targetNamespace="http://schemas.microsoft.com/office/2006/metadata/properties" ma:root="true" ma:fieldsID="22ffec38d587f3fe2d030bbd32dd61a6" ns1:_="" ns3:_="" ns4:_="">
    <xsd:import namespace="http://schemas.microsoft.com/sharepoint/v3"/>
    <xsd:import namespace="ee001758-0fea-4168-914f-7453cbe23bcd"/>
    <xsd:import namespace="a8a73af4-658b-46a6-bfb6-c63260705cf2"/>
    <xsd:element name="properties">
      <xsd:complexType>
        <xsd:sequence>
          <xsd:element name="documentManagement">
            <xsd:complexType>
              <xsd:all>
                <xsd:element ref="ns1:Company" minOccurs="0"/>
                <xsd:element ref="ns3:Mission" minOccurs="0"/>
                <xsd:element ref="ns4:MediaServiceMetadata" minOccurs="0"/>
                <xsd:element ref="ns4:MediaServiceFastMetadata" minOccurs="0"/>
                <xsd:element ref="ns3:ld67d3c38ae24ed2964b85dbbdcbe9b4" minOccurs="0"/>
                <xsd:element ref="ns3:TaxCatchAll" minOccurs="0"/>
                <xsd:element ref="ns3:fe645e630d104f00802fde0caf5d3923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3" nillable="true" ma:displayName="Société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01758-0fea-4168-914f-7453cbe23bcd" elementFormDefault="qualified">
    <xsd:import namespace="http://schemas.microsoft.com/office/2006/documentManagement/types"/>
    <xsd:import namespace="http://schemas.microsoft.com/office/infopath/2007/PartnerControls"/>
    <xsd:element name="Mission" ma:index="4" nillable="true" ma:displayName="Mission" ma:internalName="Mission">
      <xsd:simpleType>
        <xsd:restriction base="dms:Text">
          <xsd:maxLength value="255"/>
        </xsd:restriction>
      </xsd:simpleType>
    </xsd:element>
    <xsd:element name="ld67d3c38ae24ed2964b85dbbdcbe9b4" ma:index="11" nillable="true" ma:taxonomy="true" ma:internalName="ld67d3c38ae24ed2964b85dbbdcbe9b4" ma:taxonomyFieldName="Livrable" ma:displayName="Livrable" ma:default="" ma:fieldId="{5d67d3c3-8ae2-4ed2-964b-85dbbdcbe9b4}" ma:sspId="d1d6fa93-d404-4bbc-b8d6-421469ae4f00" ma:termSetId="207bc908-4b80-41bc-b19e-fdf7f01bb8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0b0d4220-bd65-4d82-a522-caf81e12e1d8}" ma:internalName="TaxCatchAll" ma:showField="CatchAllData" ma:web="ee001758-0fea-4168-914f-7453cbe23b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645e630d104f00802fde0caf5d3923" ma:index="13" nillable="true" ma:taxonomy="true" ma:internalName="fe645e630d104f00802fde0caf5d3923" ma:taxonomyFieldName="P_x00f4_le" ma:displayName="Pôle" ma:default="" ma:fieldId="{fe645e63-0d10-4f00-802f-de0caf5d3923}" ma:sspId="d1d6fa93-d404-4bbc-b8d6-421469ae4f00" ma:termSetId="8e171484-01ab-4758-abc7-94ea5781f9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73af4-658b-46a6-bfb6-c63260705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d1d6fa93-d404-4bbc-b8d6-421469ae4f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1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D756F-5F30-4849-9D56-ED8A3751E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558A9-7BC9-45DB-A4B7-3A4F43DD336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898863c-7918-4374-a11b-36ac209a97f7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  <ds:schemaRef ds:uri="ee001758-0fea-4168-914f-7453cbe23bcd"/>
    <ds:schemaRef ds:uri="a8a73af4-658b-46a6-bfb6-c63260705cf2"/>
  </ds:schemaRefs>
</ds:datastoreItem>
</file>

<file path=customXml/itemProps3.xml><?xml version="1.0" encoding="utf-8"?>
<ds:datastoreItem xmlns:ds="http://schemas.openxmlformats.org/officeDocument/2006/customXml" ds:itemID="{D2E5389C-8C26-4035-8A0A-F00671E18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001758-0fea-4168-914f-7453cbe23bcd"/>
    <ds:schemaRef ds:uri="a8a73af4-658b-46a6-bfb6-c63260705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Page de garde</vt:lpstr>
      <vt:lpstr>BPU mobile</vt:lpstr>
      <vt:lpstr>DQE</vt:lpstr>
      <vt:lpstr>Liste</vt:lpstr>
      <vt:lpstr>'BPU mobile'!Impression_des_titres</vt:lpstr>
      <vt:lpstr>DQE!Zone_d_impression</vt:lpstr>
      <vt:lpstr>'Page de garde'!Zone_d_impression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SRC Solution</dc:creator>
  <cp:lastModifiedBy>LEFEBVRE Jean</cp:lastModifiedBy>
  <cp:lastPrinted>2015-05-12T17:15:47Z</cp:lastPrinted>
  <dcterms:created xsi:type="dcterms:W3CDTF">2007-12-27T09:26:42Z</dcterms:created>
  <dcterms:modified xsi:type="dcterms:W3CDTF">2023-01-09T11:43:40Z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0x0101001C6C335C58DB954DBBAC629E28A42725</vt:lpwstr>
  </property>
</Properties>
</file>